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企画総務課\永年保存書類\財政係\A調査各種\財政比較分析表\令和５年度\R7.3.10　【照会：312、324〆】令和５年度財政状況資料集の作成及び提出について\"/>
    </mc:Choice>
  </mc:AlternateContent>
  <bookViews>
    <workbookView xWindow="0" yWindow="0" windowWidth="28800" windowHeight="14115" tabRatio="9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BE35" i="10"/>
  <c r="AM35" i="10"/>
  <c r="U35" i="10"/>
  <c r="C35" i="10"/>
  <c r="BW34" i="10"/>
  <c r="BW35" i="10" s="1"/>
  <c r="BW36" i="10" s="1"/>
  <c r="BE34" i="10"/>
  <c r="AM34" i="10"/>
  <c r="U34" i="10"/>
  <c r="C34" i="10"/>
  <c r="BW37" i="10" l="1"/>
  <c r="CO34" i="10"/>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<sst xmlns="http://schemas.openxmlformats.org/spreadsheetml/2006/main" count="1101" uniqueCount="557">
  <si>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</si>
  <si>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</si>
  <si>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</si>
  <si>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</si>
  <si>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</si>
  <si>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</si>
  <si>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</si>
  <si>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</si>
  <si>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</si>
  <si>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</si>
  <si>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</si>
  <si>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</si>
  <si>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</si>
  <si>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</si>
  <si>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</si>
  <si>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</si>
  <si>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</si>
  <si>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</si>
  <si>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</si>
  <si>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</si>
  <si>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</si>
  <si>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</si>
  <si>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</si>
  <si>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</si>
  <si>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</si>
  <si>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</si>
  <si>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</si>
  <si>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</si>
  <si>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</si>
  <si>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</si>
  <si>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</si>
  <si>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</si>
  <si>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</si>
  <si>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</si>
  <si>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</si>
  <si>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</si>
  <si>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</si>
  <si>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</si>
  <si>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</si>
  <si>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</si>
  <si>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</si>
  <si>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</si>
  <si>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</si>
  <si>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</si>
  <si>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</si>
  <si>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</si>
  <si>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</si>
  <si>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</si>
  <si>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</si>
  <si>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</si>
  <si>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</si>
  <si>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</si>
  <si>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</si>
  <si>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</si>
  <si>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</si>
  <si>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</si>
  <si>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</si>
  <si>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</si>
  <si>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</si>
  <si>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</si>
  <si>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</si>
  <si>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</si>
  <si>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</si>
  <si>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</si>
  <si>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</si>
  <si>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</si>
  <si>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</si>
  <si>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</si>
  <si>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</si>
  <si>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</si>
  <si>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</si>
  <si>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</si>
  <si>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</si>
  <si>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</si>
  <si>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</si>
  <si>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</si>
  <si>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</si>
  <si>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</si>
  <si>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</si>
  <si>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</si>
  <si>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</si>
  <si>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</si>
  <si>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</si>
  <si>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</si>
  <si>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</si>
  <si>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</si>
  <si>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</si>
  <si>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</si>
  <si>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</si>
  <si>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</si>
  <si>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</si>
  <si>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</si>
  <si>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</si>
  <si>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</si>
  <si>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西興部村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</si>
  <si>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</si>
  <si>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</si>
  <si>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</si>
  <si>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</si>
  <si>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</si>
  <si>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</si>
  <si>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</si>
  <si>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</si>
  <si>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</si>
  <si>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</si>
  <si>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</si>
  <si>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</si>
  <si>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</si>
  <si>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</si>
  <si>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</si>
  <si>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</si>
  <si>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</si>
  <si>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</si>
  <si>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</si>
  <si>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</si>
  <si>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</si>
  <si>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</si>
  <si>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</si>
  <si>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</si>
  <si>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</si>
  <si>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</si>
  <si>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</si>
  <si>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</si>
  <si>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</si>
  <si>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</si>
  <si>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</si>
  <si>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</si>
  <si>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</si>
  <si>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</si>
  <si>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</si>
  <si>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</si>
  <si>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</si>
  <si>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</si>
  <si>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</si>
  <si>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</si>
  <si>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</si>
  <si>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</si>
  <si>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</si>
  <si>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</si>
  <si>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</si>
  <si>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</si>
  <si>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-4.8</t>
    <phoneticPr fontId="5"/>
  </si>
  <si>
    <t>基準財政需要額</t>
    <phoneticPr fontId="26"/>
  </si>
  <si>
    <t>うち日本人(％)</t>
    <phoneticPr fontId="5"/>
  </si>
  <si>
    <t>-5.1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</si>
  <si>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</si>
  <si>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</si>
  <si>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</si>
  <si>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</si>
  <si>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</si>
  <si>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</si>
  <si>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</si>
  <si>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</si>
  <si>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</si>
  <si>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</si>
  <si>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</si>
  <si>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</si>
  <si>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</si>
  <si>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</si>
  <si>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</si>
  <si>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</si>
  <si>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</si>
  <si>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</si>
  <si>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</si>
  <si>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</si>
  <si>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</si>
  <si>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</si>
  <si>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</si>
  <si>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</si>
  <si>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</si>
  <si>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</si>
  <si>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</si>
  <si>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</si>
  <si>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</si>
  <si>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</si>
  <si>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</si>
  <si>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</si>
  <si>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</si>
  <si>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</si>
  <si>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</si>
  <si>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</si>
  <si>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</si>
  <si>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</si>
  <si>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</si>
  <si>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</si>
  <si>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</si>
  <si>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</si>
  <si>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</si>
  <si>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</si>
  <si>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</si>
  <si>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</si>
  <si>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</si>
  <si>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</si>
  <si>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</si>
  <si>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</si>
  <si>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</si>
  <si>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</si>
  <si>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</si>
  <si>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</si>
  <si>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</si>
  <si>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</si>
  <si>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</si>
  <si>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</si>
  <si>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北海道西興部村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</si>
  <si>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</si>
  <si>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</si>
  <si>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</si>
  <si>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</si>
  <si>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</si>
  <si>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</si>
  <si>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</si>
  <si>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</si>
  <si>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</si>
  <si>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</si>
  <si>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</si>
  <si>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</si>
  <si>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</si>
  <si>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</si>
  <si>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</si>
  <si>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</si>
  <si>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</si>
  <si>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</si>
  <si>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</si>
  <si>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</si>
  <si>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</si>
  <si>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</si>
  <si>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</si>
  <si>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</si>
  <si>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</si>
  <si>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</si>
  <si>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</si>
  <si>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</si>
  <si>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</si>
  <si>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</si>
  <si>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</si>
  <si>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</si>
  <si>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</si>
  <si>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</si>
  <si>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</si>
  <si>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</si>
  <si>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</si>
  <si>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</si>
  <si>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</si>
  <si>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</si>
  <si>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</si>
  <si>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</si>
  <si>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</si>
  <si>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</si>
  <si>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</si>
  <si>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</si>
  <si>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</si>
  <si>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</si>
  <si>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</si>
  <si>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</si>
  <si>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</si>
  <si>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</si>
  <si>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</si>
  <si>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</si>
  <si>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</si>
  <si>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</si>
  <si>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</si>
  <si>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</si>
  <si>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</si>
  <si>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</si>
  <si>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</si>
  <si>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</si>
  <si>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</si>
  <si>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</si>
  <si>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</si>
  <si>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</si>
  <si>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</si>
  <si>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</si>
  <si>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</si>
  <si>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</si>
  <si>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</si>
  <si>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</si>
  <si>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</si>
  <si>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</si>
  <si>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</si>
  <si>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</si>
  <si>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</si>
  <si>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</si>
  <si>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</si>
  <si>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</si>
  <si>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</si>
  <si>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</si>
  <si>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</si>
  <si>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</si>
  <si>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</si>
  <si>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</si>
  <si>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</si>
  <si>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</si>
  <si>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</si>
  <si>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</si>
  <si>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</si>
  <si>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</si>
  <si>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</si>
  <si>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</si>
  <si>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</si>
  <si>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</si>
  <si>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</si>
  <si>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</si>
  <si>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</si>
  <si>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</si>
  <si>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</si>
  <si>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</si>
  <si>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</si>
  <si>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</si>
  <si>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</si>
  <si>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</si>
  <si>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</si>
  <si>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</si>
  <si>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</si>
  <si>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</si>
  <si>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</si>
  <si>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</si>
  <si>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</si>
  <si>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</si>
  <si>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</si>
  <si>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</si>
  <si>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</si>
  <si>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</si>
  <si>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</si>
  <si>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</si>
  <si>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</si>
  <si>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</si>
  <si>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</si>
  <si>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</si>
  <si>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</si>
  <si>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</si>
  <si>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</si>
  <si>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</si>
  <si>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</si>
  <si>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</si>
  <si>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</si>
  <si>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</si>
  <si>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</si>
  <si>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</si>
  <si>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</si>
  <si>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</si>
  <si>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</si>
  <si>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</si>
  <si>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</si>
  <si>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</si>
  <si>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</si>
  <si>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</si>
  <si>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</si>
  <si>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</si>
  <si>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</si>
  <si>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</si>
  <si>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</si>
  <si>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</si>
  <si>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</si>
  <si>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</si>
  <si>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北海道西興部村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</si>
  <si>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</si>
  <si>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</si>
  <si>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</si>
  <si>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</si>
  <si>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</si>
  <si>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</si>
  <si>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</si>
  <si>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</si>
  <si>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</si>
  <si>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</si>
  <si>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</si>
  <si>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</si>
  <si>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</si>
  <si>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</si>
  <si>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</si>
  <si>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</si>
  <si>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</si>
  <si>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</si>
  <si>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</si>
  <si>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</si>
  <si>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</si>
  <si>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</si>
  <si>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</si>
  <si>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</si>
  <si>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</si>
  <si>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</si>
  <si>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</si>
  <si>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</si>
  <si>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</si>
  <si>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</si>
  <si>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</si>
  <si>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</si>
  <si>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</si>
  <si>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</si>
  <si>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</si>
  <si>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</si>
  <si>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</si>
  <si>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</si>
  <si>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</si>
  <si>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</si>
  <si>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</si>
  <si>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</si>
  <si>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</si>
  <si>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</si>
  <si>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</si>
  <si>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</si>
  <si>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</si>
  <si>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</si>
  <si>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</si>
  <si>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</si>
  <si>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</si>
  <si>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</si>
  <si>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</si>
  <si>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</si>
  <si>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</si>
  <si>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</si>
  <si>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</si>
  <si>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</si>
  <si>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</si>
  <si>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</si>
  <si>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</si>
  <si>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</si>
  <si>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</si>
  <si>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</si>
  <si>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</si>
  <si>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</si>
  <si>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</si>
  <si>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</si>
  <si>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</si>
  <si>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</si>
  <si>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</si>
  <si>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</si>
  <si>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</si>
  <si>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</si>
  <si>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</si>
  <si>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</si>
  <si>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</si>
  <si>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</si>
  <si>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</si>
  <si>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</si>
  <si>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</si>
  <si>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</si>
  <si>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</si>
  <si>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</si>
  <si>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</si>
  <si>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</si>
  <si>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</si>
  <si>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</si>
  <si>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</si>
  <si>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</si>
  <si>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</si>
  <si>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</si>
  <si>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</si>
  <si>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</si>
  <si>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</si>
  <si>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</si>
  <si>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</si>
  <si>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</si>
  <si>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</si>
  <si>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</si>
  <si>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</si>
  <si>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</si>
  <si>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</si>
  <si>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</si>
  <si>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</si>
  <si>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</si>
  <si>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</si>
  <si>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</si>
  <si>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</si>
  <si>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</si>
  <si>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</si>
  <si>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</si>
  <si>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</si>
  <si>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</si>
  <si>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</si>
  <si>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</si>
  <si>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</si>
  <si>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</si>
  <si>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</si>
  <si>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</si>
  <si>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</si>
  <si>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</si>
  <si>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</si>
  <si>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</si>
  <si>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</si>
  <si>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</si>
  <si>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</si>
  <si>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</si>
  <si>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</si>
  <si>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</si>
  <si>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</si>
  <si>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</si>
  <si>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</si>
  <si>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</si>
  <si>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</si>
  <si>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</si>
  <si>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</si>
  <si>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</si>
  <si>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</si>
  <si>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</si>
  <si>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</si>
  <si>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</si>
  <si>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</si>
  <si>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</si>
  <si>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</si>
  <si>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</si>
  <si>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</si>
  <si>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</si>
  <si>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</si>
  <si>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</si>
  <si>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</si>
  <si>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</si>
  <si>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</si>
  <si>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</si>
  <si>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</si>
  <si>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</si>
  <si>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</si>
  <si>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</si>
  <si>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</si>
  <si>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</si>
  <si>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</si>
  <si>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</si>
  <si>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</si>
  <si>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</si>
  <si>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</si>
  <si>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</si>
  <si>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</si>
  <si>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</si>
  <si>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</si>
  <si>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</si>
  <si>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</si>
  <si>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</si>
  <si>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</si>
  <si>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</si>
  <si>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4.24</t>
  </si>
  <si>
    <t>一般会計</t>
  </si>
  <si>
    <t>介護保険特別会計</t>
  </si>
  <si>
    <t>国民健康保険事業特別会計</t>
  </si>
  <si>
    <t>簡易水道事業特別会計</t>
  </si>
  <si>
    <t>下水道事業特別会計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</si>
  <si>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</si>
  <si>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</si>
  <si>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</si>
  <si>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</si>
  <si>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</si>
  <si>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</si>
  <si>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</si>
  <si>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</si>
  <si>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公共施設整備基金</t>
  </si>
  <si>
    <t>名寄本線代替輸送確保基金</t>
  </si>
  <si>
    <t>社会福祉事業基金</t>
  </si>
  <si>
    <t>義務教育施設整備基金</t>
  </si>
  <si>
    <t>ふるさと振興事業基金</t>
  </si>
  <si>
    <t>オホーツク楽器工業株式会社</t>
    <rPh sb="5" eb="7">
      <t>ガッキ</t>
    </rPh>
    <rPh sb="7" eb="9">
      <t>コウギョウ</t>
    </rPh>
    <rPh sb="9" eb="11">
      <t>カブシキ</t>
    </rPh>
    <rPh sb="11" eb="13">
      <t>カイシャ</t>
    </rPh>
    <phoneticPr fontId="10"/>
  </si>
  <si>
    <t>株式会社森夢</t>
    <rPh sb="0" eb="2">
      <t>カブシキ</t>
    </rPh>
    <rPh sb="2" eb="4">
      <t>カイシャ</t>
    </rPh>
    <rPh sb="4" eb="5">
      <t>モリ</t>
    </rPh>
    <rPh sb="5" eb="6">
      <t>ユメ</t>
    </rPh>
    <phoneticPr fontId="10"/>
  </si>
  <si>
    <t>-</t>
    <phoneticPr fontId="10"/>
  </si>
  <si>
    <t>網走地方教育研修センター組合</t>
    <rPh sb="0" eb="2">
      <t>アバシリ</t>
    </rPh>
    <rPh sb="2" eb="4">
      <t>チホウ</t>
    </rPh>
    <rPh sb="4" eb="6">
      <t>キョウイク</t>
    </rPh>
    <rPh sb="6" eb="8">
      <t>ケンシュウ</t>
    </rPh>
    <rPh sb="12" eb="14">
      <t>クミアイ</t>
    </rPh>
    <phoneticPr fontId="10"/>
  </si>
  <si>
    <t>紋別地区消防組合</t>
    <rPh sb="0" eb="2">
      <t>モンベツ</t>
    </rPh>
    <rPh sb="2" eb="4">
      <t>チク</t>
    </rPh>
    <rPh sb="4" eb="6">
      <t>ショウボウ</t>
    </rPh>
    <rPh sb="6" eb="8">
      <t>クミアイ</t>
    </rPh>
    <phoneticPr fontId="10"/>
  </si>
  <si>
    <t>西紋別地区環境衛生組合</t>
    <rPh sb="0" eb="1">
      <t>ニシ</t>
    </rPh>
    <rPh sb="1" eb="3">
      <t>モンベツ</t>
    </rPh>
    <rPh sb="3" eb="5">
      <t>チク</t>
    </rPh>
    <rPh sb="5" eb="7">
      <t>カンキョウ</t>
    </rPh>
    <rPh sb="7" eb="9">
      <t>エイセイ</t>
    </rPh>
    <rPh sb="9" eb="11">
      <t>クミアイ</t>
    </rPh>
    <phoneticPr fontId="10"/>
  </si>
  <si>
    <t>広域紋別病院企業団</t>
    <rPh sb="0" eb="2">
      <t>コウイキ</t>
    </rPh>
    <rPh sb="2" eb="4">
      <t>モンベツ</t>
    </rPh>
    <rPh sb="4" eb="6">
      <t>ビョウイン</t>
    </rPh>
    <rPh sb="6" eb="9">
      <t>キギョウダン</t>
    </rPh>
    <phoneticPr fontId="10"/>
  </si>
  <si>
    <t>簡易水道事業会計</t>
    <phoneticPr fontId="5"/>
  </si>
  <si>
    <t>下水道事業会計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</si>
</sst>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8" xfId="15" applyFont="1" applyBorder="1" applyAlignment="1" applyProtection="1">
      <alignment horizontal="center" vertical="center" shrinkToFit="1"/>
      <protection locked="0"/>
    </xf>
    <xf numFmtId="0" fontId="35" fillId="0" borderId="110" xfId="12" applyFont="1" applyBorder="1" applyAlignment="1" applyProtection="1">
      <alignment horizontal="center" vertical="center" shrinkToFit="1"/>
      <protection locked="0"/>
    </xf>
    <xf numFmtId="0" fontId="35" fillId="0" borderId="121"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4" xfId="12" applyFont="1" applyBorder="1" applyAlignment="1" applyProtection="1">
      <alignment horizontal="center" vertical="center" shrinkToFit="1"/>
      <protection locked="0"/>
    </xf>
    <xf numFmtId="0" fontId="35" fillId="6" borderId="121" xfId="12" applyFont="1" applyFill="1" applyBorder="1" applyAlignment="1" applyProtection="1">
      <alignment horizontal="center" vertical="center" shrinkToFit="1"/>
      <protection locked="0"/>
    </xf>
    <xf numFmtId="0" fontId="35" fillId="0" borderId="143"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15" xfId="5" applyNumberFormat="1" applyFont="1" applyFill="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9"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36" xfId="12"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7"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19" xfId="15" applyNumberFormat="1" applyFont="1" applyBorder="1" applyAlignment="1" applyProtection="1">
      <alignment horizontal="right" vertical="center" shrinkToFit="1"/>
      <protection locked="0"/>
    </xf>
    <xf numFmtId="177" fontId="35" fillId="0" borderId="115" xfId="15" applyNumberFormat="1" applyFont="1" applyBorder="1" applyAlignment="1" applyProtection="1">
      <alignment horizontal="right" vertical="center" shrinkToFit="1"/>
      <protection locked="0"/>
    </xf>
    <xf numFmtId="0" fontId="35" fillId="0" borderId="115" xfId="15" applyFont="1" applyBorder="1" applyAlignment="1" applyProtection="1">
      <alignment horizontal="left" vertical="center" shrinkToFit="1"/>
      <protection locked="0"/>
    </xf>
    <xf numFmtId="0" fontId="35" fillId="0" borderId="120" xfId="15" applyFont="1" applyBorder="1" applyAlignment="1" applyProtection="1">
      <alignment horizontal="left" vertical="center" shrinkToFit="1"/>
      <protection locked="0"/>
    </xf>
    <xf numFmtId="0" fontId="35" fillId="0" borderId="11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177" fontId="35" fillId="0" borderId="111" xfId="15"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0" fontId="35" fillId="0" borderId="118" xfId="15" applyFont="1" applyBorder="1" applyAlignment="1" applyProtection="1">
      <alignment horizontal="left" vertical="center" shrinkToFit="1"/>
      <protection locked="0"/>
    </xf>
    <xf numFmtId="0" fontId="35" fillId="0" borderId="111" xfId="14"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177" fontId="35" fillId="0" borderId="114"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7"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0" borderId="122" xfId="14" applyNumberFormat="1" applyFont="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5" applyNumberFormat="1" applyFont="1" applyBorder="1" applyAlignment="1" applyProtection="1">
      <alignment horizontal="right" vertical="center" shrinkToFit="1"/>
      <protection locked="0"/>
    </xf>
    <xf numFmtId="177" fontId="35" fillId="0" borderId="123" xfId="15" applyNumberFormat="1" applyFont="1" applyBorder="1" applyAlignment="1" applyProtection="1">
      <alignment horizontal="right" vertical="center" shrinkToFit="1"/>
      <protection locked="0"/>
    </xf>
    <xf numFmtId="0" fontId="35" fillId="0" borderId="123" xfId="15" applyFont="1" applyBorder="1" applyAlignment="1" applyProtection="1">
      <alignment horizontal="left" vertical="center" shrinkToFit="1"/>
      <protection locked="0"/>
    </xf>
    <xf numFmtId="0" fontId="35" fillId="0" borderId="126"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8" xfId="15" applyFont="1" applyFill="1" applyBorder="1" applyAlignment="1" applyProtection="1">
      <alignment horizontal="left" vertical="center" shrinkToFit="1"/>
      <protection locked="0"/>
    </xf>
    <xf numFmtId="0" fontId="35" fillId="8" borderId="131"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6" xfId="12" applyFont="1" applyBorder="1" applyAlignment="1" applyProtection="1">
      <alignment horizontal="left" vertical="center" shrinkToFit="1"/>
      <protection locked="0"/>
    </xf>
    <xf numFmtId="0" fontId="35" fillId="0" borderId="139" xfId="12" applyFont="1" applyBorder="1" applyAlignment="1" applyProtection="1">
      <alignment horizontal="left" vertical="center" shrinkToFit="1"/>
      <protection locked="0"/>
    </xf>
    <xf numFmtId="177" fontId="35" fillId="0" borderId="135" xfId="14"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2" applyNumberFormat="1" applyFont="1" applyBorder="1" applyAlignment="1" applyProtection="1">
      <alignment horizontal="right" vertical="center" shrinkToFit="1"/>
      <protection locked="0"/>
    </xf>
    <xf numFmtId="187" fontId="35" fillId="0" borderId="136" xfId="12"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187" fontId="35" fillId="0" borderId="115" xfId="12" applyNumberFormat="1" applyFont="1" applyBorder="1" applyAlignment="1" applyProtection="1">
      <alignment horizontal="right" vertical="center" shrinkToFit="1"/>
      <protection locked="0"/>
    </xf>
    <xf numFmtId="0" fontId="35" fillId="0" borderId="115" xfId="12" applyFont="1" applyBorder="1" applyAlignment="1" applyProtection="1">
      <alignment horizontal="left" vertical="center" shrinkToFit="1"/>
      <protection locked="0"/>
    </xf>
    <xf numFmtId="0" fontId="35" fillId="0" borderId="120" xfId="12" applyFont="1" applyBorder="1" applyAlignment="1" applyProtection="1">
      <alignment horizontal="left" vertical="center" shrinkToFit="1"/>
      <protection locked="0"/>
    </xf>
    <xf numFmtId="177" fontId="35" fillId="0" borderId="119" xfId="12" applyNumberFormat="1" applyFont="1" applyBorder="1" applyAlignment="1" applyProtection="1">
      <alignment horizontal="right" vertical="center" shrinkToFit="1"/>
      <protection locked="0"/>
    </xf>
    <xf numFmtId="177" fontId="35" fillId="6" borderId="114" xfId="13" applyNumberFormat="1" applyFont="1" applyFill="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5" xfId="13" applyNumberFormat="1" applyFont="1" applyFill="1" applyBorder="1" applyAlignment="1" applyProtection="1">
      <alignment horizontal="right" vertical="center" shrinkToFit="1"/>
      <protection locked="0"/>
    </xf>
    <xf numFmtId="177" fontId="35" fillId="6" borderId="119" xfId="13" applyNumberFormat="1" applyFont="1" applyFill="1" applyBorder="1" applyAlignment="1" applyProtection="1">
      <alignment horizontal="righ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28"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3" xfId="12" applyNumberFormat="1" applyFont="1" applyFill="1" applyBorder="1" applyAlignment="1" applyProtection="1">
      <alignment horizontal="right" vertical="center" shrinkToFit="1"/>
      <protection locked="0"/>
    </xf>
    <xf numFmtId="0" fontId="35" fillId="8" borderId="128" xfId="12" applyFont="1" applyFill="1" applyBorder="1" applyAlignment="1" applyProtection="1">
      <alignment horizontal="left" vertical="center" shrinkToFit="1"/>
      <protection locked="0"/>
    </xf>
    <xf numFmtId="0" fontId="35" fillId="8" borderId="131"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1" xfId="12" applyFont="1" applyFill="1" applyBorder="1" applyAlignment="1" applyProtection="1">
      <alignment horizontal="left" vertical="center" shrinkToFit="1"/>
      <protection locked="0"/>
    </xf>
    <xf numFmtId="0" fontId="35" fillId="6" borderId="112" xfId="12" applyFont="1" applyFill="1" applyBorder="1" applyAlignment="1" applyProtection="1">
      <alignment horizontal="left" vertical="center" shrinkToFit="1"/>
      <protection locked="0"/>
    </xf>
    <xf numFmtId="0" fontId="35" fillId="6" borderId="118" xfId="12" applyFont="1" applyFill="1" applyBorder="1" applyAlignment="1" applyProtection="1">
      <alignment horizontal="left" vertical="center" shrinkToFit="1"/>
      <protection locked="0"/>
    </xf>
    <xf numFmtId="177" fontId="35" fillId="6" borderId="111" xfId="12" applyNumberFormat="1" applyFont="1" applyFill="1" applyBorder="1" applyAlignment="1" applyProtection="1">
      <alignment horizontal="righ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0" fontId="35" fillId="6" borderId="113"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7"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177" fontId="35" fillId="0" borderId="114" xfId="12" applyNumberFormat="1" applyFont="1" applyBorder="1" applyAlignment="1" applyProtection="1">
      <alignment horizontal="right" vertical="center" shrinkToFit="1"/>
      <protection locked="0"/>
    </xf>
    <xf numFmtId="177" fontId="35" fillId="0" borderId="111"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177" fontId="35" fillId="6" borderId="122" xfId="12" applyNumberFormat="1" applyFont="1" applyFill="1" applyBorder="1" applyAlignment="1" applyProtection="1">
      <alignment horizontal="right" vertical="center" shrinkToFit="1"/>
      <protection locked="0"/>
    </xf>
    <xf numFmtId="177" fontId="35" fillId="6" borderId="123" xfId="12" applyNumberFormat="1" applyFont="1" applyFill="1" applyBorder="1" applyAlignment="1" applyProtection="1">
      <alignment horizontal="right" vertical="center" shrinkToFit="1"/>
      <protection locked="0"/>
    </xf>
    <xf numFmtId="0" fontId="35" fillId="6" borderId="123" xfId="12" applyFont="1" applyFill="1" applyBorder="1" applyAlignment="1" applyProtection="1">
      <alignment horizontal="left" vertical="center" shrinkToFit="1"/>
      <protection locked="0"/>
    </xf>
    <xf numFmtId="0" fontId="35" fillId="6" borderId="126" xfId="12" applyFont="1" applyFill="1" applyBorder="1" applyAlignment="1" applyProtection="1">
      <alignment horizontal="lef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3"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0"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1"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0"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2"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8"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1"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7"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29"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F38B-4D6D-9BA7-8B4B254D87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515568</c:v>
                </c:pt>
                <c:pt idx="1">
                  <c:v>205323</c:v>
                </c:pt>
                <c:pt idx="2">
                  <c:v>251961</c:v>
                </c:pt>
                <c:pt idx="3">
                  <c:v>762390</c:v>
                </c:pt>
                <c:pt idx="4">
                  <c:v>504723</c:v>
                </c:pt>
              </c:numCache>
            </c:numRef>
          </c:val>
          <c:smooth val="0"/>
          <c:extLst>
            <c:ext xmlns:c16="http://schemas.microsoft.com/office/drawing/2014/chart" uri="{C3380CC4-5D6E-409C-BE32-E72D297353CC}">
              <c16:uniqueId val="{00000001-F38B-4D6D-9BA7-8B4B254D87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2.2000000000000002</c:v>
                </c:pt>
                <c:pt idx="1">
                  <c:v>1.77</c:v>
                </c:pt>
                <c:pt idx="2">
                  <c:v>4.78</c:v>
                </c:pt>
                <c:pt idx="3">
                  <c:v>2.06</c:v>
                </c:pt>
                <c:pt idx="4">
                  <c:v>3.46</c:v>
                </c:pt>
              </c:numCache>
            </c:numRef>
          </c:val>
          <c:extLst>
            <c:ext xmlns:c16="http://schemas.microsoft.com/office/drawing/2014/chart" uri="{C3380CC4-5D6E-409C-BE32-E72D297353CC}">
              <c16:uniqueId val="{00000000-1DC8-47EB-8F45-A19F29F4E4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45.16</c:v>
                </c:pt>
                <c:pt idx="1">
                  <c:v>48.89</c:v>
                </c:pt>
                <c:pt idx="2">
                  <c:v>47.7</c:v>
                </c:pt>
                <c:pt idx="3">
                  <c:v>42.5</c:v>
                </c:pt>
                <c:pt idx="4">
                  <c:v>41.55</c:v>
                </c:pt>
              </c:numCache>
            </c:numRef>
          </c:val>
          <c:extLst>
            <c:ext xmlns:c16="http://schemas.microsoft.com/office/drawing/2014/chart" uri="{C3380CC4-5D6E-409C-BE32-E72D297353CC}">
              <c16:uniqueId val="{00000001-1DC8-47EB-8F45-A19F29F4E4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24.91</c:v>
                </c:pt>
                <c:pt idx="1">
                  <c:v>4.45</c:v>
                </c:pt>
                <c:pt idx="2">
                  <c:v>4.13</c:v>
                </c:pt>
                <c:pt idx="3">
                  <c:v>-4.24</c:v>
                </c:pt>
                <c:pt idx="4">
                  <c:v>3.73</c:v>
                </c:pt>
              </c:numCache>
            </c:numRef>
          </c:val>
          <c:smooth val="0"/>
          <c:extLst>
            <c:ext xmlns:c16="http://schemas.microsoft.com/office/drawing/2014/chart" uri="{C3380CC4-5D6E-409C-BE32-E72D297353CC}">
              <c16:uniqueId val="{00000002-1DC8-47EB-8F45-A19F29F4E4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EB-4890-9B77-50E33BAC69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EB-4890-9B77-50E33BAC69A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AEB-4890-9B77-50E33BAC69A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AEB-4890-9B77-50E33BAC69A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AEB-4890-9B77-50E33BAC69A3}"/>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0.01</c:v>
                </c:pt>
                <c:pt idx="4">
                  <c:v>#N/A</c:v>
                </c:pt>
                <c:pt idx="5">
                  <c:v>0.04</c:v>
                </c:pt>
                <c:pt idx="6">
                  <c:v>#N/A</c:v>
                </c:pt>
                <c:pt idx="7">
                  <c:v>0.03</c:v>
                </c:pt>
                <c:pt idx="8">
                  <c:v>#N/A</c:v>
                </c:pt>
                <c:pt idx="9">
                  <c:v>0.09</c:v>
                </c:pt>
              </c:numCache>
            </c:numRef>
          </c:val>
          <c:extLst>
            <c:ext xmlns:c16="http://schemas.microsoft.com/office/drawing/2014/chart" uri="{C3380CC4-5D6E-409C-BE32-E72D297353CC}">
              <c16:uniqueId val="{00000005-4AEB-4890-9B77-50E33BAC69A3}"/>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7.0000000000000007E-2</c:v>
                </c:pt>
                <c:pt idx="2">
                  <c:v>#N/A</c:v>
                </c:pt>
                <c:pt idx="3">
                  <c:v>0.06</c:v>
                </c:pt>
                <c:pt idx="4">
                  <c:v>#N/A</c:v>
                </c:pt>
                <c:pt idx="5">
                  <c:v>0.05</c:v>
                </c:pt>
                <c:pt idx="6">
                  <c:v>#N/A</c:v>
                </c:pt>
                <c:pt idx="7">
                  <c:v>0.05</c:v>
                </c:pt>
                <c:pt idx="8">
                  <c:v>#N/A</c:v>
                </c:pt>
                <c:pt idx="9">
                  <c:v>0.1</c:v>
                </c:pt>
              </c:numCache>
            </c:numRef>
          </c:val>
          <c:extLst>
            <c:ext xmlns:c16="http://schemas.microsoft.com/office/drawing/2014/chart" uri="{C3380CC4-5D6E-409C-BE32-E72D297353CC}">
              <c16:uniqueId val="{00000006-4AEB-4890-9B77-50E33BAC69A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0.27</c:v>
                </c:pt>
                <c:pt idx="2">
                  <c:v>#N/A</c:v>
                </c:pt>
                <c:pt idx="3">
                  <c:v>0.53</c:v>
                </c:pt>
                <c:pt idx="4">
                  <c:v>#N/A</c:v>
                </c:pt>
                <c:pt idx="5">
                  <c:v>0.16</c:v>
                </c:pt>
                <c:pt idx="6">
                  <c:v>#N/A</c:v>
                </c:pt>
                <c:pt idx="7">
                  <c:v>0</c:v>
                </c:pt>
                <c:pt idx="8">
                  <c:v>#N/A</c:v>
                </c:pt>
                <c:pt idx="9">
                  <c:v>0.18</c:v>
                </c:pt>
              </c:numCache>
            </c:numRef>
          </c:val>
          <c:extLst>
            <c:ext xmlns:c16="http://schemas.microsoft.com/office/drawing/2014/chart" uri="{C3380CC4-5D6E-409C-BE32-E72D297353CC}">
              <c16:uniqueId val="{00000007-4AEB-4890-9B77-50E33BAC69A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1.33</c:v>
                </c:pt>
                <c:pt idx="2">
                  <c:v>#N/A</c:v>
                </c:pt>
                <c:pt idx="3">
                  <c:v>2.3199999999999998</c:v>
                </c:pt>
                <c:pt idx="4">
                  <c:v>#N/A</c:v>
                </c:pt>
                <c:pt idx="5">
                  <c:v>1.21</c:v>
                </c:pt>
                <c:pt idx="6">
                  <c:v>#N/A</c:v>
                </c:pt>
                <c:pt idx="7">
                  <c:v>0.52</c:v>
                </c:pt>
                <c:pt idx="8">
                  <c:v>#N/A</c:v>
                </c:pt>
                <c:pt idx="9">
                  <c:v>0.38</c:v>
                </c:pt>
              </c:numCache>
            </c:numRef>
          </c:val>
          <c:extLst>
            <c:ext xmlns:c16="http://schemas.microsoft.com/office/drawing/2014/chart" uri="{C3380CC4-5D6E-409C-BE32-E72D297353CC}">
              <c16:uniqueId val="{00000008-4AEB-4890-9B77-50E33BAC69A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2.2000000000000002</c:v>
                </c:pt>
                <c:pt idx="2">
                  <c:v>#N/A</c:v>
                </c:pt>
                <c:pt idx="3">
                  <c:v>1.76</c:v>
                </c:pt>
                <c:pt idx="4">
                  <c:v>#N/A</c:v>
                </c:pt>
                <c:pt idx="5">
                  <c:v>4.78</c:v>
                </c:pt>
                <c:pt idx="6">
                  <c:v>#N/A</c:v>
                </c:pt>
                <c:pt idx="7">
                  <c:v>2.0499999999999998</c:v>
                </c:pt>
                <c:pt idx="8">
                  <c:v>#N/A</c:v>
                </c:pt>
                <c:pt idx="9">
                  <c:v>3.45</c:v>
                </c:pt>
              </c:numCache>
            </c:numRef>
          </c:val>
          <c:extLst>
            <c:ext xmlns:c16="http://schemas.microsoft.com/office/drawing/2014/chart" uri="{C3380CC4-5D6E-409C-BE32-E72D297353CC}">
              <c16:uniqueId val="{00000009-4AEB-4890-9B77-50E33BAC69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357</c:v>
                </c:pt>
                <c:pt idx="5">
                  <c:v>364</c:v>
                </c:pt>
                <c:pt idx="8">
                  <c:v>356</c:v>
                </c:pt>
                <c:pt idx="11">
                  <c:v>438</c:v>
                </c:pt>
                <c:pt idx="14">
                  <c:v>442</c:v>
                </c:pt>
              </c:numCache>
            </c:numRef>
          </c:val>
          <c:extLst>
            <c:ext xmlns:c16="http://schemas.microsoft.com/office/drawing/2014/chart" uri="{C3380CC4-5D6E-409C-BE32-E72D297353CC}">
              <c16:uniqueId val="{00000000-A249-4E42-B4E7-7D3000D993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49-4E42-B4E7-7D3000D993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2-A249-4E42-B4E7-7D3000D993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49-4E42-B4E7-7D3000D993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51</c:v>
                </c:pt>
                <c:pt idx="3">
                  <c:v>50</c:v>
                </c:pt>
                <c:pt idx="6">
                  <c:v>57</c:v>
                </c:pt>
                <c:pt idx="9">
                  <c:v>57</c:v>
                </c:pt>
                <c:pt idx="12">
                  <c:v>66</c:v>
                </c:pt>
              </c:numCache>
            </c:numRef>
          </c:val>
          <c:extLst>
            <c:ext xmlns:c16="http://schemas.microsoft.com/office/drawing/2014/chart" uri="{C3380CC4-5D6E-409C-BE32-E72D297353CC}">
              <c16:uniqueId val="{00000004-A249-4E42-B4E7-7D3000D993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49-4E42-B4E7-7D3000D993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49-4E42-B4E7-7D3000D993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439</c:v>
                </c:pt>
                <c:pt idx="3">
                  <c:v>390</c:v>
                </c:pt>
                <c:pt idx="6">
                  <c:v>399</c:v>
                </c:pt>
                <c:pt idx="9">
                  <c:v>489</c:v>
                </c:pt>
                <c:pt idx="12">
                  <c:v>516</c:v>
                </c:pt>
              </c:numCache>
            </c:numRef>
          </c:val>
          <c:extLst>
            <c:ext xmlns:c16="http://schemas.microsoft.com/office/drawing/2014/chart" uri="{C3380CC4-5D6E-409C-BE32-E72D297353CC}">
              <c16:uniqueId val="{00000007-A249-4E42-B4E7-7D3000D993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138</c:v>
                </c:pt>
                <c:pt idx="2">
                  <c:v>#N/A</c:v>
                </c:pt>
                <c:pt idx="3">
                  <c:v>#N/A</c:v>
                </c:pt>
                <c:pt idx="4">
                  <c:v>76</c:v>
                </c:pt>
                <c:pt idx="5">
                  <c:v>#N/A</c:v>
                </c:pt>
                <c:pt idx="6">
                  <c:v>#N/A</c:v>
                </c:pt>
                <c:pt idx="7">
                  <c:v>100</c:v>
                </c:pt>
                <c:pt idx="8">
                  <c:v>#N/A</c:v>
                </c:pt>
                <c:pt idx="9">
                  <c:v>#N/A</c:v>
                </c:pt>
                <c:pt idx="10">
                  <c:v>108</c:v>
                </c:pt>
                <c:pt idx="11">
                  <c:v>#N/A</c:v>
                </c:pt>
                <c:pt idx="12">
                  <c:v>#N/A</c:v>
                </c:pt>
                <c:pt idx="13">
                  <c:v>140</c:v>
                </c:pt>
                <c:pt idx="14">
                  <c:v>#N/A</c:v>
                </c:pt>
              </c:numCache>
            </c:numRef>
          </c:val>
          <c:smooth val="0"/>
          <c:extLst>
            <c:ext xmlns:c16="http://schemas.microsoft.com/office/drawing/2014/chart" uri="{C3380CC4-5D6E-409C-BE32-E72D297353CC}">
              <c16:uniqueId val="{00000008-A249-4E42-B4E7-7D3000D993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3090</c:v>
                </c:pt>
                <c:pt idx="5">
                  <c:v>3043</c:v>
                </c:pt>
                <c:pt idx="8">
                  <c:v>3014</c:v>
                </c:pt>
                <c:pt idx="11">
                  <c:v>3045</c:v>
                </c:pt>
                <c:pt idx="14">
                  <c:v>2920</c:v>
                </c:pt>
              </c:numCache>
            </c:numRef>
          </c:val>
          <c:extLst>
            <c:ext xmlns:c16="http://schemas.microsoft.com/office/drawing/2014/chart" uri="{C3380CC4-5D6E-409C-BE32-E72D297353CC}">
              <c16:uniqueId val="{00000000-8C52-460A-A12E-F501F5151F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443</c:v>
                </c:pt>
                <c:pt idx="5">
                  <c:v>410</c:v>
                </c:pt>
                <c:pt idx="8">
                  <c:v>369</c:v>
                </c:pt>
                <c:pt idx="11">
                  <c:v>372</c:v>
                </c:pt>
                <c:pt idx="14">
                  <c:v>325</c:v>
                </c:pt>
              </c:numCache>
            </c:numRef>
          </c:val>
          <c:extLst>
            <c:ext xmlns:c16="http://schemas.microsoft.com/office/drawing/2014/chart" uri="{C3380CC4-5D6E-409C-BE32-E72D297353CC}">
              <c16:uniqueId val="{00000001-8C52-460A-A12E-F501F5151F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2782</c:v>
                </c:pt>
                <c:pt idx="5">
                  <c:v>2833</c:v>
                </c:pt>
                <c:pt idx="8">
                  <c:v>2857</c:v>
                </c:pt>
                <c:pt idx="11">
                  <c:v>2815</c:v>
                </c:pt>
                <c:pt idx="14">
                  <c:v>2781</c:v>
                </c:pt>
              </c:numCache>
            </c:numRef>
          </c:val>
          <c:extLst>
            <c:ext xmlns:c16="http://schemas.microsoft.com/office/drawing/2014/chart" uri="{C3380CC4-5D6E-409C-BE32-E72D297353CC}">
              <c16:uniqueId val="{00000002-8C52-460A-A12E-F501F5151F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52-460A-A12E-F501F5151F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52-460A-A12E-F501F5151F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5-8C52-460A-A12E-F501F5151F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238</c:v>
                </c:pt>
                <c:pt idx="3">
                  <c:v>194</c:v>
                </c:pt>
                <c:pt idx="6">
                  <c:v>215</c:v>
                </c:pt>
                <c:pt idx="9">
                  <c:v>358</c:v>
                </c:pt>
                <c:pt idx="12">
                  <c:v>215</c:v>
                </c:pt>
              </c:numCache>
            </c:numRef>
          </c:val>
          <c:extLst>
            <c:ext xmlns:c16="http://schemas.microsoft.com/office/drawing/2014/chart" uri="{C3380CC4-5D6E-409C-BE32-E72D297353CC}">
              <c16:uniqueId val="{00000006-8C52-460A-A12E-F501F5151F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c:v>
                </c:pt>
                <c:pt idx="3">
                  <c:v>14</c:v>
                </c:pt>
                <c:pt idx="6">
                  <c:v>12</c:v>
                </c:pt>
                <c:pt idx="9">
                  <c:v>10</c:v>
                </c:pt>
                <c:pt idx="12">
                  <c:v>8</c:v>
                </c:pt>
              </c:numCache>
            </c:numRef>
          </c:val>
          <c:extLst>
            <c:ext xmlns:c16="http://schemas.microsoft.com/office/drawing/2014/chart" uri="{C3380CC4-5D6E-409C-BE32-E72D297353CC}">
              <c16:uniqueId val="{00000007-8C52-460A-A12E-F501F5151F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584</c:v>
                </c:pt>
                <c:pt idx="3">
                  <c:v>549</c:v>
                </c:pt>
                <c:pt idx="6">
                  <c:v>526</c:v>
                </c:pt>
                <c:pt idx="9">
                  <c:v>485</c:v>
                </c:pt>
                <c:pt idx="12">
                  <c:v>483</c:v>
                </c:pt>
              </c:numCache>
            </c:numRef>
          </c:val>
          <c:extLst>
            <c:ext xmlns:c16="http://schemas.microsoft.com/office/drawing/2014/chart" uri="{C3380CC4-5D6E-409C-BE32-E72D297353CC}">
              <c16:uniqueId val="{00000008-8C52-460A-A12E-F501F5151F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C52-460A-A12E-F501F5151F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4069</c:v>
                </c:pt>
                <c:pt idx="3">
                  <c:v>3991</c:v>
                </c:pt>
                <c:pt idx="6">
                  <c:v>3784</c:v>
                </c:pt>
                <c:pt idx="9">
                  <c:v>3768</c:v>
                </c:pt>
                <c:pt idx="12">
                  <c:v>3743</c:v>
                </c:pt>
              </c:numCache>
            </c:numRef>
          </c:val>
          <c:extLst>
            <c:ext xmlns:c16="http://schemas.microsoft.com/office/drawing/2014/chart" uri="{C3380CC4-5D6E-409C-BE32-E72D297353CC}">
              <c16:uniqueId val="{0000000A-8C52-460A-A12E-F501F5151F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C52-460A-A12E-F501F5151F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700</c:v>
                </c:pt>
                <c:pt idx="1">
                  <c:v>671</c:v>
                </c:pt>
                <c:pt idx="2">
                  <c:v>708</c:v>
                </c:pt>
              </c:numCache>
            </c:numRef>
          </c:val>
          <c:extLst>
            <c:ext xmlns:c16="http://schemas.microsoft.com/office/drawing/2014/chart" uri="{C3380CC4-5D6E-409C-BE32-E72D297353CC}">
              <c16:uniqueId val="{00000000-109B-4CEE-911F-ABD9F28088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428</c:v>
                </c:pt>
                <c:pt idx="1">
                  <c:v>476</c:v>
                </c:pt>
                <c:pt idx="2">
                  <c:v>562</c:v>
                </c:pt>
              </c:numCache>
            </c:numRef>
          </c:val>
          <c:extLst>
            <c:ext xmlns:c16="http://schemas.microsoft.com/office/drawing/2014/chart" uri="{C3380CC4-5D6E-409C-BE32-E72D297353CC}">
              <c16:uniqueId val="{00000001-109B-4CEE-911F-ABD9F28088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1728</c:v>
                </c:pt>
                <c:pt idx="1">
                  <c:v>1668</c:v>
                </c:pt>
                <c:pt idx="2">
                  <c:v>1511</c:v>
                </c:pt>
              </c:numCache>
            </c:numRef>
          </c:val>
          <c:extLst>
            <c:ext xmlns:c16="http://schemas.microsoft.com/office/drawing/2014/chart" uri="{C3380CC4-5D6E-409C-BE32-E72D297353CC}">
              <c16:uniqueId val="{00000002-109B-4CEE-911F-ABD9F280882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
948
308.08
3,062,871
3,002,625
58,935
1,704,474
3,742,538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人口の減少や高齢化に加え、中心となる産業は第一次産業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酪農</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の他にほとんどないこと等により、財政基盤が弱い状況にある。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当該指数には大きな変化はないが、行政の効率化と施策の重点化に努めながら、活力ある村づくりの展開と財政健全化の両立を図る。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本村の経常収支比率に影響が大きい公債費は、</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年において発行した地方債の元金償還開始の影響により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今後も新規発行地方債の抑制を図ると共に、更に義務的経費の縮減に努めながら</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％前後を維持できるよう引き続き改善に努める。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64</xdr:row>
      <xdr:rowOff>39370</xdr:rowOff>
    </xdr:to>
    <xdr:cxnSp macro="">
      <xdr:nvCxnSpPr>
        <xdr:cNvPr id="131" name="直線コネクタ 130"/>
        <xdr:cNvCxnSpPr/>
      </xdr:nvCxnSpPr>
      <xdr:spPr>
        <a:xfrm flipV="1">
          <a:off x="4114800" y="10730654"/>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158538</xdr:rowOff>
    </xdr:from>
    <xdr:to>
      <xdr:col>19</xdr:col>
      <xdr:colOff>133350</xdr:colOff>
      <xdr:row>64</xdr:row>
      <xdr:rowOff>39370</xdr:rowOff>
    </xdr:to>
    <xdr:cxnSp macro="">
      <xdr:nvCxnSpPr>
        <xdr:cNvPr id="134" name="直線コネクタ 133"/>
        <xdr:cNvCxnSpPr/>
      </xdr:nvCxnSpPr>
      <xdr:spPr>
        <a:xfrm>
          <a:off x="3225800" y="1095988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158538</xdr:rowOff>
    </xdr:from>
    <xdr:to>
      <xdr:col>15</xdr:col>
      <xdr:colOff>82550</xdr:colOff>
      <xdr:row>65</xdr:row>
      <xdr:rowOff>161502</xdr:rowOff>
    </xdr:to>
    <xdr:cxnSp macro="">
      <xdr:nvCxnSpPr>
        <xdr:cNvPr id="137" name="直線コネクタ 136"/>
        <xdr:cNvCxnSpPr/>
      </xdr:nvCxnSpPr>
      <xdr:spPr>
        <a:xfrm flipV="1">
          <a:off x="2336800" y="10959888"/>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161502</xdr:rowOff>
    </xdr:from>
    <xdr:to>
      <xdr:col>11</xdr:col>
      <xdr:colOff>31750</xdr:colOff>
      <xdr:row>67</xdr:row>
      <xdr:rowOff>3598</xdr:rowOff>
    </xdr:to>
    <xdr:cxnSp macro="">
      <xdr:nvCxnSpPr>
        <xdr:cNvPr id="140" name="直線コネクタ 139"/>
        <xdr:cNvCxnSpPr/>
      </xdr:nvCxnSpPr>
      <xdr:spPr>
        <a:xfrm flipV="1">
          <a:off x="1447800" y="11305752"/>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0" name="楕円 149"/>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66481</xdr:rowOff>
    </xdr:from>
    <xdr:ext cx="762000" cy="259045"/>
    <xdr:sp macro="" textlink="">
      <xdr:nvSpPr>
        <xdr:cNvPr id="151" name="財政構造の弾力性該当値テキスト"/>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2" name="楕円 151"/>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3" name="テキスト ボックス 152"/>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107738</xdr:rowOff>
    </xdr:from>
    <xdr:to>
      <xdr:col>15</xdr:col>
      <xdr:colOff>133350</xdr:colOff>
      <xdr:row>64</xdr:row>
      <xdr:rowOff>37888</xdr:rowOff>
    </xdr:to>
    <xdr:sp macro="" textlink="">
      <xdr:nvSpPr>
        <xdr:cNvPr id="154" name="楕円 153"/>
        <xdr:cNvSpPr/>
      </xdr:nvSpPr>
      <xdr:spPr>
        <a:xfrm>
          <a:off x="3175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22665</xdr:rowOff>
    </xdr:from>
    <xdr:ext cx="762000" cy="259045"/>
    <xdr:sp macro="" textlink="">
      <xdr:nvSpPr>
        <xdr:cNvPr id="155" name="テキスト ボックス 154"/>
        <xdr:cNvSpPr txBox="1"/>
      </xdr:nvSpPr>
      <xdr:spPr>
        <a:xfrm>
          <a:off x="2844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110702</xdr:rowOff>
    </xdr:from>
    <xdr:to>
      <xdr:col>11</xdr:col>
      <xdr:colOff>82550</xdr:colOff>
      <xdr:row>66</xdr:row>
      <xdr:rowOff>40852</xdr:rowOff>
    </xdr:to>
    <xdr:sp macro="" textlink="">
      <xdr:nvSpPr>
        <xdr:cNvPr id="156" name="楕円 155"/>
        <xdr:cNvSpPr/>
      </xdr:nvSpPr>
      <xdr:spPr>
        <a:xfrm>
          <a:off x="2286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25629</xdr:rowOff>
    </xdr:from>
    <xdr:ext cx="762000" cy="259045"/>
    <xdr:sp macro="" textlink="">
      <xdr:nvSpPr>
        <xdr:cNvPr id="157" name="テキスト ボックス 156"/>
        <xdr:cNvSpPr txBox="1"/>
      </xdr:nvSpPr>
      <xdr:spPr>
        <a:xfrm>
          <a:off x="1955800" y="113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124248</xdr:rowOff>
    </xdr:from>
    <xdr:to>
      <xdr:col>7</xdr:col>
      <xdr:colOff>31750</xdr:colOff>
      <xdr:row>67</xdr:row>
      <xdr:rowOff>54398</xdr:rowOff>
    </xdr:to>
    <xdr:sp macro="" textlink="">
      <xdr:nvSpPr>
        <xdr:cNvPr id="158" name="楕円 157"/>
        <xdr:cNvSpPr/>
      </xdr:nvSpPr>
      <xdr:spPr>
        <a:xfrm>
          <a:off x="1397000" y="114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39175</xdr:rowOff>
    </xdr:from>
    <xdr:ext cx="762000" cy="259045"/>
    <xdr:sp macro="" textlink="">
      <xdr:nvSpPr>
        <xdr:cNvPr id="159" name="テキスト ボックス 158"/>
        <xdr:cNvSpPr txBox="1"/>
      </xdr:nvSpPr>
      <xdr:spPr>
        <a:xfrm>
          <a:off x="1066800" y="1152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人件費、物件費及び維持管理費の合計額の人口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人当たりの金額が類似団体の平均を上回っているのは、人件費が主な要因となっている。これは、類似団体における人口規模が</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人未満であるのに対し、当村の人口は約</a:t>
          </a:r>
          <a:r>
            <a:rPr kumimoji="1" lang="en-US" altLang="ja-JP" sz="1100" b="0" i="0" baseline="0">
              <a:solidFill>
                <a:schemeClr val="dk1"/>
              </a:solidFill>
              <a:effectLst/>
              <a:latin typeface="+mn-lt"/>
              <a:ea typeface="+mn-ea"/>
              <a:cs typeface="+mn-cs"/>
            </a:rPr>
            <a:t>950</a:t>
          </a:r>
          <a:r>
            <a:rPr kumimoji="1" lang="ja-JP" altLang="ja-JP" sz="1100" b="0" i="0" baseline="0">
              <a:solidFill>
                <a:schemeClr val="dk1"/>
              </a:solidFill>
              <a:effectLst/>
              <a:latin typeface="+mn-lt"/>
              <a:ea typeface="+mn-ea"/>
              <a:cs typeface="+mn-cs"/>
            </a:rPr>
            <a:t>人と規模が違う点にあり、地方自治行政に必要な職員数は、必ずしも人口規模に単純比例するものではないが、行政経費全体をもって今後も健全化に努める。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79277</xdr:rowOff>
    </xdr:from>
    <xdr:to>
      <xdr:col>23</xdr:col>
      <xdr:colOff>133350</xdr:colOff>
      <xdr:row>84</xdr:row>
      <xdr:rowOff>157136</xdr:rowOff>
    </xdr:to>
    <xdr:cxnSp macro="">
      <xdr:nvCxnSpPr>
        <xdr:cNvPr id="193" name="直線コネクタ 192"/>
        <xdr:cNvCxnSpPr/>
      </xdr:nvCxnSpPr>
      <xdr:spPr>
        <a:xfrm>
          <a:off x="4114800" y="14481077"/>
          <a:ext cx="838200" cy="7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57204</xdr:rowOff>
    </xdr:from>
    <xdr:to>
      <xdr:col>19</xdr:col>
      <xdr:colOff>133350</xdr:colOff>
      <xdr:row>84</xdr:row>
      <xdr:rowOff>79277</xdr:rowOff>
    </xdr:to>
    <xdr:cxnSp macro="">
      <xdr:nvCxnSpPr>
        <xdr:cNvPr id="196" name="直線コネクタ 195"/>
        <xdr:cNvCxnSpPr/>
      </xdr:nvCxnSpPr>
      <xdr:spPr>
        <a:xfrm>
          <a:off x="3225800" y="14459004"/>
          <a:ext cx="889000" cy="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57204</xdr:rowOff>
    </xdr:from>
    <xdr:to>
      <xdr:col>15</xdr:col>
      <xdr:colOff>82550</xdr:colOff>
      <xdr:row>84</xdr:row>
      <xdr:rowOff>66957</xdr:rowOff>
    </xdr:to>
    <xdr:cxnSp macro="">
      <xdr:nvCxnSpPr>
        <xdr:cNvPr id="199" name="直線コネクタ 198"/>
        <xdr:cNvCxnSpPr/>
      </xdr:nvCxnSpPr>
      <xdr:spPr>
        <a:xfrm flipV="1">
          <a:off x="2336800" y="14459004"/>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27381</xdr:rowOff>
    </xdr:from>
    <xdr:to>
      <xdr:col>11</xdr:col>
      <xdr:colOff>31750</xdr:colOff>
      <xdr:row>84</xdr:row>
      <xdr:rowOff>66957</xdr:rowOff>
    </xdr:to>
    <xdr:cxnSp macro="">
      <xdr:nvCxnSpPr>
        <xdr:cNvPr id="202" name="直線コネクタ 201"/>
        <xdr:cNvCxnSpPr/>
      </xdr:nvCxnSpPr>
      <xdr:spPr>
        <a:xfrm>
          <a:off x="1447800" y="14429181"/>
          <a:ext cx="889000" cy="3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106336</xdr:rowOff>
    </xdr:from>
    <xdr:to>
      <xdr:col>23</xdr:col>
      <xdr:colOff>184150</xdr:colOff>
      <xdr:row>85</xdr:row>
      <xdr:rowOff>36486</xdr:rowOff>
    </xdr:to>
    <xdr:sp macro="" textlink="">
      <xdr:nvSpPr>
        <xdr:cNvPr id="212" name="楕円 211"/>
        <xdr:cNvSpPr/>
      </xdr:nvSpPr>
      <xdr:spPr>
        <a:xfrm>
          <a:off x="4902200" y="1450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78413</xdr:rowOff>
    </xdr:from>
    <xdr:ext cx="762000" cy="259045"/>
    <xdr:sp macro="" textlink="">
      <xdr:nvSpPr>
        <xdr:cNvPr id="213" name="人件費・物件費等の状況該当値テキスト"/>
        <xdr:cNvSpPr txBox="1"/>
      </xdr:nvSpPr>
      <xdr:spPr>
        <a:xfrm>
          <a:off x="5041900" y="1448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28477</xdr:rowOff>
    </xdr:from>
    <xdr:to>
      <xdr:col>19</xdr:col>
      <xdr:colOff>184150</xdr:colOff>
      <xdr:row>84</xdr:row>
      <xdr:rowOff>130077</xdr:rowOff>
    </xdr:to>
    <xdr:sp macro="" textlink="">
      <xdr:nvSpPr>
        <xdr:cNvPr id="214" name="楕円 213"/>
        <xdr:cNvSpPr/>
      </xdr:nvSpPr>
      <xdr:spPr>
        <a:xfrm>
          <a:off x="4064000" y="144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114854</xdr:rowOff>
    </xdr:from>
    <xdr:ext cx="736600" cy="259045"/>
    <xdr:sp macro="" textlink="">
      <xdr:nvSpPr>
        <xdr:cNvPr id="215" name="テキスト ボックス 214"/>
        <xdr:cNvSpPr txBox="1"/>
      </xdr:nvSpPr>
      <xdr:spPr>
        <a:xfrm>
          <a:off x="3733800" y="14516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6404</xdr:rowOff>
    </xdr:from>
    <xdr:to>
      <xdr:col>15</xdr:col>
      <xdr:colOff>133350</xdr:colOff>
      <xdr:row>84</xdr:row>
      <xdr:rowOff>108004</xdr:rowOff>
    </xdr:to>
    <xdr:sp macro="" textlink="">
      <xdr:nvSpPr>
        <xdr:cNvPr id="216" name="楕円 215"/>
        <xdr:cNvSpPr/>
      </xdr:nvSpPr>
      <xdr:spPr>
        <a:xfrm>
          <a:off x="3175000" y="144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92781</xdr:rowOff>
    </xdr:from>
    <xdr:ext cx="762000" cy="259045"/>
    <xdr:sp macro="" textlink="">
      <xdr:nvSpPr>
        <xdr:cNvPr id="217" name="テキスト ボックス 216"/>
        <xdr:cNvSpPr txBox="1"/>
      </xdr:nvSpPr>
      <xdr:spPr>
        <a:xfrm>
          <a:off x="2844800" y="1449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16157</xdr:rowOff>
    </xdr:from>
    <xdr:to>
      <xdr:col>11</xdr:col>
      <xdr:colOff>82550</xdr:colOff>
      <xdr:row>84</xdr:row>
      <xdr:rowOff>117757</xdr:rowOff>
    </xdr:to>
    <xdr:sp macro="" textlink="">
      <xdr:nvSpPr>
        <xdr:cNvPr id="218" name="楕円 217"/>
        <xdr:cNvSpPr/>
      </xdr:nvSpPr>
      <xdr:spPr>
        <a:xfrm>
          <a:off x="2286000" y="144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102534</xdr:rowOff>
    </xdr:from>
    <xdr:ext cx="762000" cy="259045"/>
    <xdr:sp macro="" textlink="">
      <xdr:nvSpPr>
        <xdr:cNvPr id="219" name="テキスト ボックス 218"/>
        <xdr:cNvSpPr txBox="1"/>
      </xdr:nvSpPr>
      <xdr:spPr>
        <a:xfrm>
          <a:off x="1955800" y="1450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148031</xdr:rowOff>
    </xdr:from>
    <xdr:to>
      <xdr:col>7</xdr:col>
      <xdr:colOff>31750</xdr:colOff>
      <xdr:row>84</xdr:row>
      <xdr:rowOff>78181</xdr:rowOff>
    </xdr:to>
    <xdr:sp macro="" textlink="">
      <xdr:nvSpPr>
        <xdr:cNvPr id="220" name="楕円 219"/>
        <xdr:cNvSpPr/>
      </xdr:nvSpPr>
      <xdr:spPr>
        <a:xfrm>
          <a:off x="1397000" y="1437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62958</xdr:rowOff>
    </xdr:from>
    <xdr:ext cx="762000" cy="259045"/>
    <xdr:sp macro="" textlink="">
      <xdr:nvSpPr>
        <xdr:cNvPr id="221" name="テキスト ボックス 220"/>
        <xdr:cNvSpPr txBox="1"/>
      </xdr:nvSpPr>
      <xdr:spPr>
        <a:xfrm>
          <a:off x="1066800" y="1446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村の給与水準については、これまで人事院勧告に基づく国家公務員の水準に合わせた改定等を実施してきたところであり、また、本村では早くから集中改革プランや村の行財政改革大綱に基づいた退職者不補充による職員削減を実施し総人件費の抑制を図ってきたところではあるが、近年は、退職者補充及び中途採用増により指数が上がっている。今後も適正な人員の配置に努めながら、国家公務員の水準となるよう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99061</xdr:rowOff>
    </xdr:to>
    <xdr:cxnSp macro="">
      <xdr:nvCxnSpPr>
        <xdr:cNvPr id="251" name="直線コネクタ 250"/>
        <xdr:cNvCxnSpPr/>
      </xdr:nvCxnSpPr>
      <xdr:spPr>
        <a:xfrm flipV="1">
          <a:off x="16179800" y="1499108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88</xdr:row>
      <xdr:rowOff>36195</xdr:rowOff>
    </xdr:to>
    <xdr:cxnSp macro="">
      <xdr:nvCxnSpPr>
        <xdr:cNvPr id="254" name="直線コネクタ 253"/>
        <xdr:cNvCxnSpPr/>
      </xdr:nvCxnSpPr>
      <xdr:spPr>
        <a:xfrm flipV="1">
          <a:off x="15290800" y="15015211"/>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68898</xdr:rowOff>
    </xdr:from>
    <xdr:to>
      <xdr:col>72</xdr:col>
      <xdr:colOff>203200</xdr:colOff>
      <xdr:row>88</xdr:row>
      <xdr:rowOff>36195</xdr:rowOff>
    </xdr:to>
    <xdr:cxnSp macro="">
      <xdr:nvCxnSpPr>
        <xdr:cNvPr id="257" name="直線コネクタ 256"/>
        <xdr:cNvCxnSpPr/>
      </xdr:nvCxnSpPr>
      <xdr:spPr>
        <a:xfrm>
          <a:off x="14401800" y="14985048"/>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68898</xdr:rowOff>
    </xdr:from>
    <xdr:to>
      <xdr:col>68</xdr:col>
      <xdr:colOff>152400</xdr:colOff>
      <xdr:row>88</xdr:row>
      <xdr:rowOff>0</xdr:rowOff>
    </xdr:to>
    <xdr:cxnSp macro="">
      <xdr:nvCxnSpPr>
        <xdr:cNvPr id="260" name="直線コネクタ 259"/>
        <xdr:cNvCxnSpPr/>
      </xdr:nvCxnSpPr>
      <xdr:spPr>
        <a:xfrm flipV="1">
          <a:off x="13512800" y="14985048"/>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0" name="楕円 269"/>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1" name="給与水準   （国との比較）該当値テキスト"/>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2" name="楕円 271"/>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73" name="テキスト ボックス 272"/>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156845</xdr:rowOff>
    </xdr:from>
    <xdr:to>
      <xdr:col>73</xdr:col>
      <xdr:colOff>44450</xdr:colOff>
      <xdr:row>88</xdr:row>
      <xdr:rowOff>86995</xdr:rowOff>
    </xdr:to>
    <xdr:sp macro="" textlink="">
      <xdr:nvSpPr>
        <xdr:cNvPr id="274" name="楕円 273"/>
        <xdr:cNvSpPr/>
      </xdr:nvSpPr>
      <xdr:spPr>
        <a:xfrm>
          <a:off x="15240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71772</xdr:rowOff>
    </xdr:from>
    <xdr:ext cx="762000" cy="259045"/>
    <xdr:sp macro="" textlink="">
      <xdr:nvSpPr>
        <xdr:cNvPr id="275" name="テキスト ボックス 274"/>
        <xdr:cNvSpPr txBox="1"/>
      </xdr:nvSpPr>
      <xdr:spPr>
        <a:xfrm>
          <a:off x="14909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18098</xdr:rowOff>
    </xdr:from>
    <xdr:to>
      <xdr:col>68</xdr:col>
      <xdr:colOff>203200</xdr:colOff>
      <xdr:row>87</xdr:row>
      <xdr:rowOff>119698</xdr:rowOff>
    </xdr:to>
    <xdr:sp macro="" textlink="">
      <xdr:nvSpPr>
        <xdr:cNvPr id="276" name="楕円 275"/>
        <xdr:cNvSpPr/>
      </xdr:nvSpPr>
      <xdr:spPr>
        <a:xfrm>
          <a:off x="14351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104475</xdr:rowOff>
    </xdr:from>
    <xdr:ext cx="762000" cy="259045"/>
    <xdr:sp macro="" textlink="">
      <xdr:nvSpPr>
        <xdr:cNvPr id="277" name="テキスト ボックス 276"/>
        <xdr:cNvSpPr txBox="1"/>
      </xdr:nvSpPr>
      <xdr:spPr>
        <a:xfrm>
          <a:off x="14020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78" name="楕円 277"/>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79" name="テキスト ボックス 278"/>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第</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次行財政改革大綱に基づき、組織の再編（課の統合）などにより、</a:t>
          </a:r>
          <a:r>
            <a:rPr kumimoji="1" lang="en-US" altLang="ja-JP" sz="1100" b="0" i="0" baseline="0">
              <a:solidFill>
                <a:schemeClr val="dk1"/>
              </a:solidFill>
              <a:effectLst/>
              <a:latin typeface="+mn-lt"/>
              <a:ea typeface="+mn-ea"/>
              <a:cs typeface="+mn-cs"/>
            </a:rPr>
            <a:t>H22</a:t>
          </a:r>
          <a:r>
            <a:rPr kumimoji="1" lang="ja-JP" altLang="ja-JP" sz="1100" b="0" i="0" baseline="0">
              <a:solidFill>
                <a:schemeClr val="dk1"/>
              </a:solidFill>
              <a:effectLst/>
              <a:latin typeface="+mn-lt"/>
              <a:ea typeface="+mn-ea"/>
              <a:cs typeface="+mn-cs"/>
            </a:rPr>
            <a:t>年度まで新規採用を凍結して削減を行ってきた経緯があるが、近年、社会人採用を実施したことにより、比率は類似団体を上回っている。</a:t>
          </a:r>
          <a:endParaRPr lang="ja-JP" altLang="ja-JP" sz="1400">
            <a:effectLst/>
          </a:endParaRPr>
        </a:p>
        <a:p>
          <a:r>
            <a:rPr kumimoji="1" lang="ja-JP" altLang="ja-JP" sz="1100" b="0" i="0" baseline="0">
              <a:solidFill>
                <a:schemeClr val="dk1"/>
              </a:solidFill>
              <a:effectLst/>
              <a:latin typeface="+mn-lt"/>
              <a:ea typeface="+mn-ea"/>
              <a:cs typeface="+mn-cs"/>
            </a:rPr>
            <a:t>　これは人口規模が約</a:t>
          </a:r>
          <a:r>
            <a:rPr kumimoji="1" lang="en-US" altLang="ja-JP" sz="1100" b="0" i="0" baseline="0">
              <a:solidFill>
                <a:schemeClr val="dk1"/>
              </a:solidFill>
              <a:effectLst/>
              <a:latin typeface="+mn-lt"/>
              <a:ea typeface="+mn-ea"/>
              <a:cs typeface="+mn-cs"/>
            </a:rPr>
            <a:t>950</a:t>
          </a:r>
          <a:r>
            <a:rPr kumimoji="1" lang="ja-JP" altLang="ja-JP" sz="1100" b="0" i="0" baseline="0">
              <a:solidFill>
                <a:schemeClr val="dk1"/>
              </a:solidFill>
              <a:effectLst/>
              <a:latin typeface="+mn-lt"/>
              <a:ea typeface="+mn-ea"/>
              <a:cs typeface="+mn-cs"/>
            </a:rPr>
            <a:t>人と小規模で、必ずしも比率が人口規模に単純比例するものではないことから高い状況にあるが、今後も行政経費全体で財政の健全化に努めていく。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75692</xdr:rowOff>
    </xdr:from>
    <xdr:to>
      <xdr:col>81</xdr:col>
      <xdr:colOff>44450</xdr:colOff>
      <xdr:row>63</xdr:row>
      <xdr:rowOff>139938</xdr:rowOff>
    </xdr:to>
    <xdr:cxnSp macro="">
      <xdr:nvCxnSpPr>
        <xdr:cNvPr id="318" name="直線コネクタ 317"/>
        <xdr:cNvCxnSpPr/>
      </xdr:nvCxnSpPr>
      <xdr:spPr>
        <a:xfrm>
          <a:off x="16179800" y="10877042"/>
          <a:ext cx="838200" cy="6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71771</xdr:rowOff>
    </xdr:from>
    <xdr:to>
      <xdr:col>77</xdr:col>
      <xdr:colOff>44450</xdr:colOff>
      <xdr:row>63</xdr:row>
      <xdr:rowOff>75692</xdr:rowOff>
    </xdr:to>
    <xdr:cxnSp macro="">
      <xdr:nvCxnSpPr>
        <xdr:cNvPr id="321" name="直線コネクタ 320"/>
        <xdr:cNvCxnSpPr/>
      </xdr:nvCxnSpPr>
      <xdr:spPr>
        <a:xfrm>
          <a:off x="15290800" y="10873121"/>
          <a:ext cx="8890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41608</xdr:rowOff>
    </xdr:from>
    <xdr:to>
      <xdr:col>72</xdr:col>
      <xdr:colOff>203200</xdr:colOff>
      <xdr:row>63</xdr:row>
      <xdr:rowOff>71771</xdr:rowOff>
    </xdr:to>
    <xdr:cxnSp macro="">
      <xdr:nvCxnSpPr>
        <xdr:cNvPr id="324" name="直線コネクタ 323"/>
        <xdr:cNvCxnSpPr/>
      </xdr:nvCxnSpPr>
      <xdr:spPr>
        <a:xfrm>
          <a:off x="14401800" y="1084295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145796</xdr:rowOff>
    </xdr:from>
    <xdr:to>
      <xdr:col>68</xdr:col>
      <xdr:colOff>152400</xdr:colOff>
      <xdr:row>63</xdr:row>
      <xdr:rowOff>41608</xdr:rowOff>
    </xdr:to>
    <xdr:cxnSp macro="">
      <xdr:nvCxnSpPr>
        <xdr:cNvPr id="327" name="直線コネクタ 326"/>
        <xdr:cNvCxnSpPr/>
      </xdr:nvCxnSpPr>
      <xdr:spPr>
        <a:xfrm>
          <a:off x="13512800" y="10775696"/>
          <a:ext cx="889000" cy="6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89138</xdr:rowOff>
    </xdr:from>
    <xdr:to>
      <xdr:col>81</xdr:col>
      <xdr:colOff>95250</xdr:colOff>
      <xdr:row>64</xdr:row>
      <xdr:rowOff>19288</xdr:rowOff>
    </xdr:to>
    <xdr:sp macro="" textlink="">
      <xdr:nvSpPr>
        <xdr:cNvPr id="337" name="楕円 336"/>
        <xdr:cNvSpPr/>
      </xdr:nvSpPr>
      <xdr:spPr>
        <a:xfrm>
          <a:off x="16967200" y="108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61215</xdr:rowOff>
    </xdr:from>
    <xdr:ext cx="762000" cy="259045"/>
    <xdr:sp macro="" textlink="">
      <xdr:nvSpPr>
        <xdr:cNvPr id="338" name="定員管理の状況該当値テキスト"/>
        <xdr:cNvSpPr txBox="1"/>
      </xdr:nvSpPr>
      <xdr:spPr>
        <a:xfrm>
          <a:off x="17106900" y="1086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24892</xdr:rowOff>
    </xdr:from>
    <xdr:to>
      <xdr:col>77</xdr:col>
      <xdr:colOff>95250</xdr:colOff>
      <xdr:row>63</xdr:row>
      <xdr:rowOff>126492</xdr:rowOff>
    </xdr:to>
    <xdr:sp macro="" textlink="">
      <xdr:nvSpPr>
        <xdr:cNvPr id="339" name="楕円 338"/>
        <xdr:cNvSpPr/>
      </xdr:nvSpPr>
      <xdr:spPr>
        <a:xfrm>
          <a:off x="16129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111269</xdr:rowOff>
    </xdr:from>
    <xdr:ext cx="736600" cy="259045"/>
    <xdr:sp macro="" textlink="">
      <xdr:nvSpPr>
        <xdr:cNvPr id="340" name="テキスト ボックス 339"/>
        <xdr:cNvSpPr txBox="1"/>
      </xdr:nvSpPr>
      <xdr:spPr>
        <a:xfrm>
          <a:off x="15798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20971</xdr:rowOff>
    </xdr:from>
    <xdr:to>
      <xdr:col>73</xdr:col>
      <xdr:colOff>44450</xdr:colOff>
      <xdr:row>63</xdr:row>
      <xdr:rowOff>122571</xdr:rowOff>
    </xdr:to>
    <xdr:sp macro="" textlink="">
      <xdr:nvSpPr>
        <xdr:cNvPr id="341" name="楕円 340"/>
        <xdr:cNvSpPr/>
      </xdr:nvSpPr>
      <xdr:spPr>
        <a:xfrm>
          <a:off x="15240000" y="1082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107348</xdr:rowOff>
    </xdr:from>
    <xdr:ext cx="762000" cy="259045"/>
    <xdr:sp macro="" textlink="">
      <xdr:nvSpPr>
        <xdr:cNvPr id="342" name="テキスト ボックス 341"/>
        <xdr:cNvSpPr txBox="1"/>
      </xdr:nvSpPr>
      <xdr:spPr>
        <a:xfrm>
          <a:off x="14909800" y="1090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162258</xdr:rowOff>
    </xdr:from>
    <xdr:to>
      <xdr:col>68</xdr:col>
      <xdr:colOff>203200</xdr:colOff>
      <xdr:row>63</xdr:row>
      <xdr:rowOff>92408</xdr:rowOff>
    </xdr:to>
    <xdr:sp macro="" textlink="">
      <xdr:nvSpPr>
        <xdr:cNvPr id="343" name="楕円 342"/>
        <xdr:cNvSpPr/>
      </xdr:nvSpPr>
      <xdr:spPr>
        <a:xfrm>
          <a:off x="14351000" y="107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77185</xdr:rowOff>
    </xdr:from>
    <xdr:ext cx="762000" cy="259045"/>
    <xdr:sp macro="" textlink="">
      <xdr:nvSpPr>
        <xdr:cNvPr id="344" name="テキスト ボックス 343"/>
        <xdr:cNvSpPr txBox="1"/>
      </xdr:nvSpPr>
      <xdr:spPr>
        <a:xfrm>
          <a:off x="14020800" y="1087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94996</xdr:rowOff>
    </xdr:from>
    <xdr:to>
      <xdr:col>64</xdr:col>
      <xdr:colOff>152400</xdr:colOff>
      <xdr:row>63</xdr:row>
      <xdr:rowOff>25146</xdr:rowOff>
    </xdr:to>
    <xdr:sp macro="" textlink="">
      <xdr:nvSpPr>
        <xdr:cNvPr id="345" name="楕円 344"/>
        <xdr:cNvSpPr/>
      </xdr:nvSpPr>
      <xdr:spPr>
        <a:xfrm>
          <a:off x="13462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9923</xdr:rowOff>
    </xdr:from>
    <xdr:ext cx="762000" cy="259045"/>
    <xdr:sp macro="" textlink="">
      <xdr:nvSpPr>
        <xdr:cNvPr id="346" name="テキスト ボックス 345"/>
        <xdr:cNvSpPr txBox="1"/>
      </xdr:nvSpPr>
      <xdr:spPr>
        <a:xfrm>
          <a:off x="13131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年度までに実施してきた大規模事業の実施に伴う過疎債の発行に加え、下水道施設整備及び簡易水道施設の更新事業における地方債発行により繰出金も多額となっている。</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年度に実施した大規模事業の影響で一時的に上昇した。引き続き新規発行地方債の抑制に努めていく。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6604</xdr:rowOff>
    </xdr:from>
    <xdr:to>
      <xdr:col>81</xdr:col>
      <xdr:colOff>44450</xdr:colOff>
      <xdr:row>43</xdr:row>
      <xdr:rowOff>109728</xdr:rowOff>
    </xdr:to>
    <xdr:cxnSp macro="">
      <xdr:nvCxnSpPr>
        <xdr:cNvPr id="372" name="直線コネクタ 371"/>
        <xdr:cNvCxnSpPr/>
      </xdr:nvCxnSpPr>
      <xdr:spPr>
        <a:xfrm flipV="1">
          <a:off x="17018000" y="6521704"/>
          <a:ext cx="0" cy="960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81805</xdr:rowOff>
    </xdr:from>
    <xdr:ext cx="762000" cy="259045"/>
    <xdr:sp macro="" textlink="">
      <xdr:nvSpPr>
        <xdr:cNvPr id="373" name="公債費負担の状況最小値テキスト"/>
        <xdr:cNvSpPr txBox="1"/>
      </xdr:nvSpPr>
      <xdr:spPr>
        <a:xfrm>
          <a:off x="17106900" y="745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109728</xdr:rowOff>
    </xdr:from>
    <xdr:to>
      <xdr:col>81</xdr:col>
      <xdr:colOff>133350</xdr:colOff>
      <xdr:row>43</xdr:row>
      <xdr:rowOff>109728</xdr:rowOff>
    </xdr:to>
    <xdr:cxnSp macro="">
      <xdr:nvCxnSpPr>
        <xdr:cNvPr id="374" name="直線コネクタ 373"/>
        <xdr:cNvCxnSpPr/>
      </xdr:nvCxnSpPr>
      <xdr:spPr>
        <a:xfrm>
          <a:off x="16929100" y="748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92981</xdr:rowOff>
    </xdr:from>
    <xdr:ext cx="762000" cy="259045"/>
    <xdr:sp macro="" textlink="">
      <xdr:nvSpPr>
        <xdr:cNvPr id="375" name="公債費負担の状況最大値テキスト"/>
        <xdr:cNvSpPr txBox="1"/>
      </xdr:nvSpPr>
      <xdr:spPr>
        <a:xfrm>
          <a:off x="17106900" y="62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6604</xdr:rowOff>
    </xdr:from>
    <xdr:to>
      <xdr:col>81</xdr:col>
      <xdr:colOff>133350</xdr:colOff>
      <xdr:row>38</xdr:row>
      <xdr:rowOff>6604</xdr:rowOff>
    </xdr:to>
    <xdr:cxnSp macro="">
      <xdr:nvCxnSpPr>
        <xdr:cNvPr id="376" name="直線コネクタ 375"/>
        <xdr:cNvCxnSpPr/>
      </xdr:nvCxnSpPr>
      <xdr:spPr>
        <a:xfrm>
          <a:off x="16929100" y="652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105156</xdr:rowOff>
    </xdr:from>
    <xdr:to>
      <xdr:col>81</xdr:col>
      <xdr:colOff>44450</xdr:colOff>
      <xdr:row>41</xdr:row>
      <xdr:rowOff>158242</xdr:rowOff>
    </xdr:to>
    <xdr:cxnSp macro="">
      <xdr:nvCxnSpPr>
        <xdr:cNvPr id="377" name="直線コネクタ 376"/>
        <xdr:cNvCxnSpPr/>
      </xdr:nvCxnSpPr>
      <xdr:spPr>
        <a:xfrm>
          <a:off x="16179800" y="713460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78" name="公債費負担の状況平均値テキスト"/>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79" name="フローチャート: 判断 378"/>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105156</xdr:rowOff>
    </xdr:from>
    <xdr:to>
      <xdr:col>77</xdr:col>
      <xdr:colOff>44450</xdr:colOff>
      <xdr:row>42</xdr:row>
      <xdr:rowOff>1270</xdr:rowOff>
    </xdr:to>
    <xdr:cxnSp macro="">
      <xdr:nvCxnSpPr>
        <xdr:cNvPr id="380" name="直線コネクタ 379"/>
        <xdr:cNvCxnSpPr/>
      </xdr:nvCxnSpPr>
      <xdr:spPr>
        <a:xfrm flipV="1">
          <a:off x="15290800" y="713460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1" name="フローチャート: 判断 380"/>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82" name="テキスト ボックス 381"/>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141224</xdr:rowOff>
    </xdr:to>
    <xdr:cxnSp macro="">
      <xdr:nvCxnSpPr>
        <xdr:cNvPr id="383" name="直線コネクタ 382"/>
        <xdr:cNvCxnSpPr/>
      </xdr:nvCxnSpPr>
      <xdr:spPr>
        <a:xfrm flipV="1">
          <a:off x="14401800" y="720217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4" name="フローチャート: 判断 383"/>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85" name="テキスト ボックス 384"/>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141224</xdr:rowOff>
    </xdr:from>
    <xdr:to>
      <xdr:col>68</xdr:col>
      <xdr:colOff>152400</xdr:colOff>
      <xdr:row>43</xdr:row>
      <xdr:rowOff>153162</xdr:rowOff>
    </xdr:to>
    <xdr:cxnSp macro="">
      <xdr:nvCxnSpPr>
        <xdr:cNvPr id="386" name="直線コネクタ 385"/>
        <xdr:cNvCxnSpPr/>
      </xdr:nvCxnSpPr>
      <xdr:spPr>
        <a:xfrm flipV="1">
          <a:off x="13512800" y="734212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87" name="フローチャート: 判断 386"/>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88" name="テキスト ボックス 387"/>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15748</xdr:rowOff>
    </xdr:from>
    <xdr:to>
      <xdr:col>64</xdr:col>
      <xdr:colOff>152400</xdr:colOff>
      <xdr:row>41</xdr:row>
      <xdr:rowOff>117348</xdr:rowOff>
    </xdr:to>
    <xdr:sp macro="" textlink="">
      <xdr:nvSpPr>
        <xdr:cNvPr id="389" name="フローチャート: 判断 388"/>
        <xdr:cNvSpPr/>
      </xdr:nvSpPr>
      <xdr:spPr>
        <a:xfrm>
          <a:off x="134620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127525</xdr:rowOff>
    </xdr:from>
    <xdr:ext cx="762000" cy="259045"/>
    <xdr:sp macro="" textlink="">
      <xdr:nvSpPr>
        <xdr:cNvPr id="390" name="テキスト ボックス 389"/>
        <xdr:cNvSpPr txBox="1"/>
      </xdr:nvSpPr>
      <xdr:spPr>
        <a:xfrm>
          <a:off x="13131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6" name="楕円 395"/>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397" name="公債費負担の状況該当値テキスト"/>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54356</xdr:rowOff>
    </xdr:from>
    <xdr:to>
      <xdr:col>77</xdr:col>
      <xdr:colOff>95250</xdr:colOff>
      <xdr:row>41</xdr:row>
      <xdr:rowOff>155956</xdr:rowOff>
    </xdr:to>
    <xdr:sp macro="" textlink="">
      <xdr:nvSpPr>
        <xdr:cNvPr id="398" name="楕円 397"/>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140733</xdr:rowOff>
    </xdr:from>
    <xdr:ext cx="736600" cy="259045"/>
    <xdr:sp macro="" textlink="">
      <xdr:nvSpPr>
        <xdr:cNvPr id="399" name="テキスト ボックス 398"/>
        <xdr:cNvSpPr txBox="1"/>
      </xdr:nvSpPr>
      <xdr:spPr>
        <a:xfrm>
          <a:off x="15798800" y="717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0" name="楕円 399"/>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1" name="テキスト ボックス 400"/>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90424</xdr:rowOff>
    </xdr:from>
    <xdr:to>
      <xdr:col>68</xdr:col>
      <xdr:colOff>203200</xdr:colOff>
      <xdr:row>43</xdr:row>
      <xdr:rowOff>20574</xdr:rowOff>
    </xdr:to>
    <xdr:sp macro="" textlink="">
      <xdr:nvSpPr>
        <xdr:cNvPr id="402" name="楕円 401"/>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5351</xdr:rowOff>
    </xdr:from>
    <xdr:ext cx="762000" cy="259045"/>
    <xdr:sp macro="" textlink="">
      <xdr:nvSpPr>
        <xdr:cNvPr id="403" name="テキスト ボックス 402"/>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102362</xdr:rowOff>
    </xdr:from>
    <xdr:to>
      <xdr:col>64</xdr:col>
      <xdr:colOff>152400</xdr:colOff>
      <xdr:row>44</xdr:row>
      <xdr:rowOff>32512</xdr:rowOff>
    </xdr:to>
    <xdr:sp macro="" textlink="">
      <xdr:nvSpPr>
        <xdr:cNvPr id="404" name="楕円 403"/>
        <xdr:cNvSpPr/>
      </xdr:nvSpPr>
      <xdr:spPr>
        <a:xfrm>
          <a:off x="13462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17289</xdr:rowOff>
    </xdr:from>
    <xdr:ext cx="762000" cy="259045"/>
    <xdr:sp macro="" textlink="">
      <xdr:nvSpPr>
        <xdr:cNvPr id="405" name="テキスト ボックス 404"/>
        <xdr:cNvSpPr txBox="1"/>
      </xdr:nvSpPr>
      <xdr:spPr>
        <a:xfrm>
          <a:off x="13131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将来の大きな財政負担となる地方債残高は、</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までに実施してきた大規模事業の実施に伴う過疎債の発行により多額となっているが、地方交付税の公債費に算入される見込額と、財政調整基金、減債基金をはじめとする基金の保有により、結果的に算定されない状況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6" name="直線コネクタ 435"/>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7" name="将来負担の状況最小値テキスト"/>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38" name="直線コネクタ 437"/>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
948
308.08
3,062,871
3,002,625
58,935
1,704,474
3,742,538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人件費に係る経常収支比率は</a:t>
          </a:r>
          <a:r>
            <a:rPr kumimoji="1" lang="ja-JP" altLang="en-US" sz="1100" b="0" i="0" baseline="0">
              <a:solidFill>
                <a:schemeClr val="dk1"/>
              </a:solidFill>
              <a:effectLst/>
              <a:latin typeface="+mn-lt"/>
              <a:ea typeface="+mn-ea"/>
              <a:cs typeface="+mn-cs"/>
            </a:rPr>
            <a:t>類似団体と比べると昨年度より差が縮まっており、</a:t>
          </a:r>
          <a:r>
            <a:rPr kumimoji="1" lang="ja-JP" altLang="ja-JP" sz="1100" b="0" i="0" baseline="0">
              <a:solidFill>
                <a:schemeClr val="dk1"/>
              </a:solidFill>
              <a:effectLst/>
              <a:latin typeface="+mn-lt"/>
              <a:ea typeface="+mn-ea"/>
              <a:cs typeface="+mn-cs"/>
            </a:rPr>
            <a:t>これは</a:t>
          </a:r>
          <a:r>
            <a:rPr kumimoji="1" lang="ja-JP" altLang="en-US" sz="1100" b="0" i="0" baseline="0">
              <a:solidFill>
                <a:schemeClr val="dk1"/>
              </a:solidFill>
              <a:effectLst/>
              <a:latin typeface="+mn-lt"/>
              <a:ea typeface="+mn-ea"/>
              <a:cs typeface="+mn-cs"/>
            </a:rPr>
            <a:t>退職者の増加による</a:t>
          </a:r>
          <a:r>
            <a:rPr kumimoji="1" lang="ja-JP" altLang="ja-JP" sz="1100" b="0" i="0" baseline="0">
              <a:solidFill>
                <a:schemeClr val="dk1"/>
              </a:solidFill>
              <a:effectLst/>
              <a:latin typeface="+mn-lt"/>
              <a:ea typeface="+mn-ea"/>
              <a:cs typeface="+mn-cs"/>
            </a:rPr>
            <a:t>人件費</a:t>
          </a:r>
          <a:r>
            <a:rPr kumimoji="1" lang="ja-JP" altLang="en-US" sz="1100" b="0" i="0" baseline="0">
              <a:solidFill>
                <a:schemeClr val="dk1"/>
              </a:solidFill>
              <a:effectLst/>
              <a:latin typeface="+mn-lt"/>
              <a:ea typeface="+mn-ea"/>
              <a:cs typeface="+mn-cs"/>
            </a:rPr>
            <a:t>が抑制されたことが要因である。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38</xdr:row>
      <xdr:rowOff>40132</xdr:rowOff>
    </xdr:to>
    <xdr:cxnSp macro="">
      <xdr:nvCxnSpPr>
        <xdr:cNvPr id="64" name="直線コネクタ 63"/>
        <xdr:cNvCxnSpPr/>
      </xdr:nvCxnSpPr>
      <xdr:spPr>
        <a:xfrm flipV="1">
          <a:off x="3987800" y="6376924"/>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40132</xdr:rowOff>
    </xdr:from>
    <xdr:to>
      <xdr:col>19</xdr:col>
      <xdr:colOff>187325</xdr:colOff>
      <xdr:row>38</xdr:row>
      <xdr:rowOff>168148</xdr:rowOff>
    </xdr:to>
    <xdr:cxnSp macro="">
      <xdr:nvCxnSpPr>
        <xdr:cNvPr id="67" name="直線コネクタ 66"/>
        <xdr:cNvCxnSpPr/>
      </xdr:nvCxnSpPr>
      <xdr:spPr>
        <a:xfrm flipV="1">
          <a:off x="3098800" y="65552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168148</xdr:rowOff>
    </xdr:from>
    <xdr:to>
      <xdr:col>15</xdr:col>
      <xdr:colOff>98425</xdr:colOff>
      <xdr:row>39</xdr:row>
      <xdr:rowOff>1270</xdr:rowOff>
    </xdr:to>
    <xdr:cxnSp macro="">
      <xdr:nvCxnSpPr>
        <xdr:cNvPr id="70" name="直線コネクタ 69"/>
        <xdr:cNvCxnSpPr/>
      </xdr:nvCxnSpPr>
      <xdr:spPr>
        <a:xfrm flipV="1">
          <a:off x="2209800" y="66832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40132</xdr:rowOff>
    </xdr:from>
    <xdr:to>
      <xdr:col>11</xdr:col>
      <xdr:colOff>9525</xdr:colOff>
      <xdr:row>39</xdr:row>
      <xdr:rowOff>1270</xdr:rowOff>
    </xdr:to>
    <xdr:cxnSp macro="">
      <xdr:nvCxnSpPr>
        <xdr:cNvPr id="73" name="直線コネクタ 72"/>
        <xdr:cNvCxnSpPr/>
      </xdr:nvCxnSpPr>
      <xdr:spPr>
        <a:xfrm>
          <a:off x="1320800" y="655523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126001</xdr:rowOff>
    </xdr:from>
    <xdr:ext cx="762000" cy="259045"/>
    <xdr:sp macro="" textlink="">
      <xdr:nvSpPr>
        <xdr:cNvPr id="84" name="人件費該当値テキスト"/>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160782</xdr:rowOff>
    </xdr:from>
    <xdr:to>
      <xdr:col>20</xdr:col>
      <xdr:colOff>38100</xdr:colOff>
      <xdr:row>38</xdr:row>
      <xdr:rowOff>90932</xdr:rowOff>
    </xdr:to>
    <xdr:sp macro="" textlink="">
      <xdr:nvSpPr>
        <xdr:cNvPr id="85" name="楕円 84"/>
        <xdr:cNvSpPr/>
      </xdr:nvSpPr>
      <xdr:spPr>
        <a:xfrm>
          <a:off x="3937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75709</xdr:rowOff>
    </xdr:from>
    <xdr:ext cx="736600" cy="259045"/>
    <xdr:sp macro="" textlink="">
      <xdr:nvSpPr>
        <xdr:cNvPr id="86" name="テキスト ボックス 85"/>
        <xdr:cNvSpPr txBox="1"/>
      </xdr:nvSpPr>
      <xdr:spPr>
        <a:xfrm>
          <a:off x="3606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117348</xdr:rowOff>
    </xdr:from>
    <xdr:to>
      <xdr:col>15</xdr:col>
      <xdr:colOff>149225</xdr:colOff>
      <xdr:row>39</xdr:row>
      <xdr:rowOff>47498</xdr:rowOff>
    </xdr:to>
    <xdr:sp macro="" textlink="">
      <xdr:nvSpPr>
        <xdr:cNvPr id="87" name="楕円 86"/>
        <xdr:cNvSpPr/>
      </xdr:nvSpPr>
      <xdr:spPr>
        <a:xfrm>
          <a:off x="3048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32275</xdr:rowOff>
    </xdr:from>
    <xdr:ext cx="762000" cy="259045"/>
    <xdr:sp macro="" textlink="">
      <xdr:nvSpPr>
        <xdr:cNvPr id="88" name="テキスト ボックス 87"/>
        <xdr:cNvSpPr txBox="1"/>
      </xdr:nvSpPr>
      <xdr:spPr>
        <a:xfrm>
          <a:off x="2717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89" name="楕円 88"/>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36847</xdr:rowOff>
    </xdr:from>
    <xdr:ext cx="762000" cy="259045"/>
    <xdr:sp macro="" textlink="">
      <xdr:nvSpPr>
        <xdr:cNvPr id="90" name="テキスト ボックス 89"/>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160782</xdr:rowOff>
    </xdr:from>
    <xdr:to>
      <xdr:col>6</xdr:col>
      <xdr:colOff>171450</xdr:colOff>
      <xdr:row>38</xdr:row>
      <xdr:rowOff>90932</xdr:rowOff>
    </xdr:to>
    <xdr:sp macro="" textlink="">
      <xdr:nvSpPr>
        <xdr:cNvPr id="91" name="楕円 90"/>
        <xdr:cNvSpPr/>
      </xdr:nvSpPr>
      <xdr:spPr>
        <a:xfrm>
          <a:off x="1270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75709</xdr:rowOff>
    </xdr:from>
    <xdr:ext cx="762000" cy="259045"/>
    <xdr:sp macro="" textlink="">
      <xdr:nvSpPr>
        <xdr:cNvPr id="92" name="テキスト ボックス 91"/>
        <xdr:cNvSpPr txBox="1"/>
      </xdr:nvSpPr>
      <xdr:spPr>
        <a:xfrm>
          <a:off x="939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類似団体と比較すると、物件費に係る経常収支比率は低くなっているが、これは第</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次行財政改革大綱や集中改革プランの継続や行財政経費の日々の節約に抑制によるものであり、引き続き抑制に努める。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16</xdr:row>
      <xdr:rowOff>30988</xdr:rowOff>
    </xdr:to>
    <xdr:cxnSp macro="">
      <xdr:nvCxnSpPr>
        <xdr:cNvPr id="122" name="直線コネクタ 121"/>
        <xdr:cNvCxnSpPr/>
      </xdr:nvCxnSpPr>
      <xdr:spPr>
        <a:xfrm flipV="1">
          <a:off x="15671800" y="27193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16</xdr:row>
      <xdr:rowOff>30988</xdr:rowOff>
    </xdr:to>
    <xdr:cxnSp macro="">
      <xdr:nvCxnSpPr>
        <xdr:cNvPr id="125" name="直線コネクタ 124"/>
        <xdr:cNvCxnSpPr/>
      </xdr:nvCxnSpPr>
      <xdr:spPr>
        <a:xfrm>
          <a:off x="14782800" y="2765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21844</xdr:rowOff>
    </xdr:to>
    <xdr:cxnSp macro="">
      <xdr:nvCxnSpPr>
        <xdr:cNvPr id="128" name="直線コネクタ 127"/>
        <xdr:cNvCxnSpPr/>
      </xdr:nvCxnSpPr>
      <xdr:spPr>
        <a:xfrm>
          <a:off x="13893800" y="2746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17</xdr:row>
      <xdr:rowOff>1270</xdr:rowOff>
    </xdr:to>
    <xdr:cxnSp macro="">
      <xdr:nvCxnSpPr>
        <xdr:cNvPr id="131" name="直線コネクタ 130"/>
        <xdr:cNvCxnSpPr/>
      </xdr:nvCxnSpPr>
      <xdr:spPr>
        <a:xfrm flipV="1">
          <a:off x="13004800" y="274675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96774</xdr:rowOff>
    </xdr:from>
    <xdr:to>
      <xdr:col>82</xdr:col>
      <xdr:colOff>158750</xdr:colOff>
      <xdr:row>16</xdr:row>
      <xdr:rowOff>26924</xdr:rowOff>
    </xdr:to>
    <xdr:sp macro="" textlink="">
      <xdr:nvSpPr>
        <xdr:cNvPr id="141" name="楕円 140"/>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113301</xdr:rowOff>
    </xdr:from>
    <xdr:ext cx="762000" cy="259045"/>
    <xdr:sp macro="" textlink="">
      <xdr:nvSpPr>
        <xdr:cNvPr id="142" name="物件費該当値テキスト"/>
        <xdr:cNvSpPr txBox="1"/>
      </xdr:nvSpPr>
      <xdr:spPr>
        <a:xfrm>
          <a:off x="16598900" y="25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3" name="楕円 142"/>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44" name="テキスト ボックス 143"/>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142494</xdr:rowOff>
    </xdr:from>
    <xdr:to>
      <xdr:col>74</xdr:col>
      <xdr:colOff>31750</xdr:colOff>
      <xdr:row>16</xdr:row>
      <xdr:rowOff>72644</xdr:rowOff>
    </xdr:to>
    <xdr:sp macro="" textlink="">
      <xdr:nvSpPr>
        <xdr:cNvPr id="145" name="楕円 144"/>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82821</xdr:rowOff>
    </xdr:from>
    <xdr:ext cx="762000" cy="259045"/>
    <xdr:sp macro="" textlink="">
      <xdr:nvSpPr>
        <xdr:cNvPr id="146" name="テキスト ボックス 145"/>
        <xdr:cNvSpPr txBox="1"/>
      </xdr:nvSpPr>
      <xdr:spPr>
        <a:xfrm>
          <a:off x="14401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124206</xdr:rowOff>
    </xdr:from>
    <xdr:to>
      <xdr:col>69</xdr:col>
      <xdr:colOff>142875</xdr:colOff>
      <xdr:row>16</xdr:row>
      <xdr:rowOff>54356</xdr:rowOff>
    </xdr:to>
    <xdr:sp macro="" textlink="">
      <xdr:nvSpPr>
        <xdr:cNvPr id="147" name="楕円 146"/>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64533</xdr:rowOff>
    </xdr:from>
    <xdr:ext cx="762000" cy="259045"/>
    <xdr:sp macro="" textlink="">
      <xdr:nvSpPr>
        <xdr:cNvPr id="148" name="テキスト ボックス 147"/>
        <xdr:cNvSpPr txBox="1"/>
      </xdr:nvSpPr>
      <xdr:spPr>
        <a:xfrm>
          <a:off x="13512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49" name="楕円 148"/>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0" name="テキスト ボックス 149"/>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扶助費に係る経常収支比率は類似団体平均を下回っており、今後とも適正な予算計上に努める。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50800</xdr:rowOff>
    </xdr:to>
    <xdr:cxnSp macro="">
      <xdr:nvCxnSpPr>
        <xdr:cNvPr id="182" name="直線コネクタ 181"/>
        <xdr:cNvCxnSpPr/>
      </xdr:nvCxnSpPr>
      <xdr:spPr>
        <a:xfrm flipV="1">
          <a:off x="3987800" y="9290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50800</xdr:rowOff>
    </xdr:to>
    <xdr:cxnSp macro="">
      <xdr:nvCxnSpPr>
        <xdr:cNvPr id="185" name="直線コネクタ 184"/>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69850</xdr:rowOff>
    </xdr:to>
    <xdr:cxnSp macro="">
      <xdr:nvCxnSpPr>
        <xdr:cNvPr id="188" name="直線コネクタ 187"/>
        <xdr:cNvCxnSpPr/>
      </xdr:nvCxnSpPr>
      <xdr:spPr>
        <a:xfrm flipV="1">
          <a:off x="2209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88900</xdr:rowOff>
    </xdr:to>
    <xdr:cxnSp macro="">
      <xdr:nvCxnSpPr>
        <xdr:cNvPr id="191" name="直線コネクタ 190"/>
        <xdr:cNvCxnSpPr/>
      </xdr:nvCxnSpPr>
      <xdr:spPr>
        <a:xfrm flipV="1">
          <a:off x="1320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1" name="楕円 200"/>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60977</xdr:rowOff>
    </xdr:from>
    <xdr:ext cx="762000" cy="259045"/>
    <xdr:sp macro="" textlink="">
      <xdr:nvSpPr>
        <xdr:cNvPr id="202" name="扶助費該当値テキスト"/>
        <xdr:cNvSpPr txBox="1"/>
      </xdr:nvSpPr>
      <xdr:spPr>
        <a:xfrm>
          <a:off x="4914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3" name="楕円 202"/>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4" name="テキスト ボックス 203"/>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5" name="楕円 204"/>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6" name="テキスト ボックス 205"/>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7" name="楕円 206"/>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08" name="テキスト ボックス 207"/>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9" name="楕円 208"/>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0" name="テキスト ボックス 209"/>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その他に係る経常収支比率は類似団体の平均を下回っており、今後とも適正な予算計上に努める。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46990</xdr:rowOff>
    </xdr:from>
    <xdr:to>
      <xdr:col>82</xdr:col>
      <xdr:colOff>107950</xdr:colOff>
      <xdr:row>56</xdr:row>
      <xdr:rowOff>58420</xdr:rowOff>
    </xdr:to>
    <xdr:cxnSp macro="">
      <xdr:nvCxnSpPr>
        <xdr:cNvPr id="238" name="直線コネクタ 237"/>
        <xdr:cNvCxnSpPr/>
      </xdr:nvCxnSpPr>
      <xdr:spPr>
        <a:xfrm>
          <a:off x="15671800" y="96481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52705</xdr:rowOff>
    </xdr:from>
    <xdr:to>
      <xdr:col>78</xdr:col>
      <xdr:colOff>69850</xdr:colOff>
      <xdr:row>56</xdr:row>
      <xdr:rowOff>46990</xdr:rowOff>
    </xdr:to>
    <xdr:cxnSp macro="">
      <xdr:nvCxnSpPr>
        <xdr:cNvPr id="241" name="直線コネクタ 240"/>
        <xdr:cNvCxnSpPr/>
      </xdr:nvCxnSpPr>
      <xdr:spPr>
        <a:xfrm>
          <a:off x="14782800" y="948245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52705</xdr:rowOff>
    </xdr:from>
    <xdr:to>
      <xdr:col>73</xdr:col>
      <xdr:colOff>180975</xdr:colOff>
      <xdr:row>58</xdr:row>
      <xdr:rowOff>35560</xdr:rowOff>
    </xdr:to>
    <xdr:cxnSp macro="">
      <xdr:nvCxnSpPr>
        <xdr:cNvPr id="244" name="直線コネクタ 243"/>
        <xdr:cNvCxnSpPr/>
      </xdr:nvCxnSpPr>
      <xdr:spPr>
        <a:xfrm flipV="1">
          <a:off x="13893800" y="9482455"/>
          <a:ext cx="8890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155575</xdr:rowOff>
    </xdr:from>
    <xdr:to>
      <xdr:col>69</xdr:col>
      <xdr:colOff>92075</xdr:colOff>
      <xdr:row>58</xdr:row>
      <xdr:rowOff>35560</xdr:rowOff>
    </xdr:to>
    <xdr:cxnSp macro="">
      <xdr:nvCxnSpPr>
        <xdr:cNvPr id="247" name="直線コネクタ 246"/>
        <xdr:cNvCxnSpPr/>
      </xdr:nvCxnSpPr>
      <xdr:spPr>
        <a:xfrm>
          <a:off x="13004800" y="99282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57" name="楕円 256"/>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58"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167640</xdr:rowOff>
    </xdr:from>
    <xdr:to>
      <xdr:col>78</xdr:col>
      <xdr:colOff>120650</xdr:colOff>
      <xdr:row>56</xdr:row>
      <xdr:rowOff>97790</xdr:rowOff>
    </xdr:to>
    <xdr:sp macro="" textlink="">
      <xdr:nvSpPr>
        <xdr:cNvPr id="259" name="楕円 258"/>
        <xdr:cNvSpPr/>
      </xdr:nvSpPr>
      <xdr:spPr>
        <a:xfrm>
          <a:off x="156210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107967</xdr:rowOff>
    </xdr:from>
    <xdr:ext cx="736600" cy="259045"/>
    <xdr:sp macro="" textlink="">
      <xdr:nvSpPr>
        <xdr:cNvPr id="260" name="テキスト ボックス 259"/>
        <xdr:cNvSpPr txBox="1"/>
      </xdr:nvSpPr>
      <xdr:spPr>
        <a:xfrm>
          <a:off x="15290800" y="9366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xdr:rowOff>
    </xdr:from>
    <xdr:to>
      <xdr:col>74</xdr:col>
      <xdr:colOff>31750</xdr:colOff>
      <xdr:row>55</xdr:row>
      <xdr:rowOff>103505</xdr:rowOff>
    </xdr:to>
    <xdr:sp macro="" textlink="">
      <xdr:nvSpPr>
        <xdr:cNvPr id="261" name="楕円 260"/>
        <xdr:cNvSpPr/>
      </xdr:nvSpPr>
      <xdr:spPr>
        <a:xfrm>
          <a:off x="147320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113682</xdr:rowOff>
    </xdr:from>
    <xdr:ext cx="762000" cy="259045"/>
    <xdr:sp macro="" textlink="">
      <xdr:nvSpPr>
        <xdr:cNvPr id="262" name="テキスト ボックス 261"/>
        <xdr:cNvSpPr txBox="1"/>
      </xdr:nvSpPr>
      <xdr:spPr>
        <a:xfrm>
          <a:off x="14401800" y="920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3" name="楕円 262"/>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64" name="テキスト ボックス 263"/>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104775</xdr:rowOff>
    </xdr:from>
    <xdr:to>
      <xdr:col>65</xdr:col>
      <xdr:colOff>53975</xdr:colOff>
      <xdr:row>58</xdr:row>
      <xdr:rowOff>34925</xdr:rowOff>
    </xdr:to>
    <xdr:sp macro="" textlink="">
      <xdr:nvSpPr>
        <xdr:cNvPr id="265" name="楕円 264"/>
        <xdr:cNvSpPr/>
      </xdr:nvSpPr>
      <xdr:spPr>
        <a:xfrm>
          <a:off x="12954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19702</xdr:rowOff>
    </xdr:from>
    <xdr:ext cx="762000" cy="259045"/>
    <xdr:sp macro="" textlink="">
      <xdr:nvSpPr>
        <xdr:cNvPr id="266" name="テキスト ボックス 265"/>
        <xdr:cNvSpPr txBox="1"/>
      </xdr:nvSpPr>
      <xdr:spPr>
        <a:xfrm>
          <a:off x="12623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補助費等に係る経常収支比率は類似団体平均と同程度であり、今後とも適正な予算計上に努める。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154432</xdr:rowOff>
    </xdr:to>
    <xdr:cxnSp macro="">
      <xdr:nvCxnSpPr>
        <xdr:cNvPr id="296" name="直線コネクタ 295"/>
        <xdr:cNvCxnSpPr/>
      </xdr:nvCxnSpPr>
      <xdr:spPr>
        <a:xfrm flipV="1">
          <a:off x="15671800" y="62671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33274</xdr:rowOff>
    </xdr:to>
    <xdr:cxnSp macro="">
      <xdr:nvCxnSpPr>
        <xdr:cNvPr id="299" name="直線コネクタ 298"/>
        <xdr:cNvCxnSpPr/>
      </xdr:nvCxnSpPr>
      <xdr:spPr>
        <a:xfrm flipV="1">
          <a:off x="14782800" y="6326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33274</xdr:rowOff>
    </xdr:to>
    <xdr:cxnSp macro="">
      <xdr:nvCxnSpPr>
        <xdr:cNvPr id="302" name="直線コネクタ 301"/>
        <xdr:cNvCxnSpPr/>
      </xdr:nvCxnSpPr>
      <xdr:spPr>
        <a:xfrm>
          <a:off x="13893800" y="6354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37846</xdr:rowOff>
    </xdr:to>
    <xdr:cxnSp macro="">
      <xdr:nvCxnSpPr>
        <xdr:cNvPr id="305" name="直線コネクタ 304"/>
        <xdr:cNvCxnSpPr/>
      </xdr:nvCxnSpPr>
      <xdr:spPr>
        <a:xfrm flipV="1">
          <a:off x="13004800" y="6354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15" name="楕円 314"/>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16"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17" name="楕円 316"/>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19" name="楕円 318"/>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0" name="テキスト ボックス 319"/>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21" name="楕円 320"/>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22" name="テキスト ボックス 321"/>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23" name="楕円 322"/>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24" name="テキスト ボックス 323"/>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過去に発行した地方債に係る償還は、</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年度の大型事業の元金償還が始まったことにより、公債費に係る経常収支比率は類似団体平均を上回って高い水準となっている。今後も施策の重点化を図りながら新規地方債の発行の抑制に努めていく。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100330</xdr:rowOff>
    </xdr:from>
    <xdr:to>
      <xdr:col>24</xdr:col>
      <xdr:colOff>25400</xdr:colOff>
      <xdr:row>78</xdr:row>
      <xdr:rowOff>127000</xdr:rowOff>
    </xdr:to>
    <xdr:cxnSp macro="">
      <xdr:nvCxnSpPr>
        <xdr:cNvPr id="356" name="直線コネクタ 355"/>
        <xdr:cNvCxnSpPr/>
      </xdr:nvCxnSpPr>
      <xdr:spPr>
        <a:xfrm flipV="1">
          <a:off x="3987800" y="134734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46989</xdr:rowOff>
    </xdr:from>
    <xdr:to>
      <xdr:col>19</xdr:col>
      <xdr:colOff>187325</xdr:colOff>
      <xdr:row>78</xdr:row>
      <xdr:rowOff>127000</xdr:rowOff>
    </xdr:to>
    <xdr:cxnSp macro="">
      <xdr:nvCxnSpPr>
        <xdr:cNvPr id="359" name="直線コネクタ 358"/>
        <xdr:cNvCxnSpPr/>
      </xdr:nvCxnSpPr>
      <xdr:spPr>
        <a:xfrm>
          <a:off x="3098800" y="134200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46989</xdr:rowOff>
    </xdr:from>
    <xdr:to>
      <xdr:col>15</xdr:col>
      <xdr:colOff>98425</xdr:colOff>
      <xdr:row>78</xdr:row>
      <xdr:rowOff>69850</xdr:rowOff>
    </xdr:to>
    <xdr:cxnSp macro="">
      <xdr:nvCxnSpPr>
        <xdr:cNvPr id="362" name="直線コネクタ 361"/>
        <xdr:cNvCxnSpPr/>
      </xdr:nvCxnSpPr>
      <xdr:spPr>
        <a:xfrm flipV="1">
          <a:off x="2209800" y="134200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69850</xdr:rowOff>
    </xdr:from>
    <xdr:to>
      <xdr:col>11</xdr:col>
      <xdr:colOff>9525</xdr:colOff>
      <xdr:row>79</xdr:row>
      <xdr:rowOff>50800</xdr:rowOff>
    </xdr:to>
    <xdr:cxnSp macro="">
      <xdr:nvCxnSpPr>
        <xdr:cNvPr id="365" name="直線コネクタ 364"/>
        <xdr:cNvCxnSpPr/>
      </xdr:nvCxnSpPr>
      <xdr:spPr>
        <a:xfrm flipV="1">
          <a:off x="1320800" y="13442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49530</xdr:rowOff>
    </xdr:from>
    <xdr:to>
      <xdr:col>24</xdr:col>
      <xdr:colOff>76200</xdr:colOff>
      <xdr:row>78</xdr:row>
      <xdr:rowOff>151130</xdr:rowOff>
    </xdr:to>
    <xdr:sp macro="" textlink="">
      <xdr:nvSpPr>
        <xdr:cNvPr id="375" name="楕円 374"/>
        <xdr:cNvSpPr/>
      </xdr:nvSpPr>
      <xdr:spPr>
        <a:xfrm>
          <a:off x="4775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21607</xdr:rowOff>
    </xdr:from>
    <xdr:ext cx="762000" cy="259045"/>
    <xdr:sp macro="" textlink="">
      <xdr:nvSpPr>
        <xdr:cNvPr id="376" name="公債費該当値テキスト"/>
        <xdr:cNvSpPr txBox="1"/>
      </xdr:nvSpPr>
      <xdr:spPr>
        <a:xfrm>
          <a:off x="49149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77" name="楕円 376"/>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78" name="テキスト ボックス 377"/>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167639</xdr:rowOff>
    </xdr:from>
    <xdr:to>
      <xdr:col>15</xdr:col>
      <xdr:colOff>149225</xdr:colOff>
      <xdr:row>78</xdr:row>
      <xdr:rowOff>97789</xdr:rowOff>
    </xdr:to>
    <xdr:sp macro="" textlink="">
      <xdr:nvSpPr>
        <xdr:cNvPr id="379" name="楕円 378"/>
        <xdr:cNvSpPr/>
      </xdr:nvSpPr>
      <xdr:spPr>
        <a:xfrm>
          <a:off x="3048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82566</xdr:rowOff>
    </xdr:from>
    <xdr:ext cx="762000" cy="259045"/>
    <xdr:sp macro="" textlink="">
      <xdr:nvSpPr>
        <xdr:cNvPr id="380" name="テキスト ボックス 379"/>
        <xdr:cNvSpPr txBox="1"/>
      </xdr:nvSpPr>
      <xdr:spPr>
        <a:xfrm>
          <a:off x="2717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19050</xdr:rowOff>
    </xdr:from>
    <xdr:to>
      <xdr:col>11</xdr:col>
      <xdr:colOff>60325</xdr:colOff>
      <xdr:row>78</xdr:row>
      <xdr:rowOff>120650</xdr:rowOff>
    </xdr:to>
    <xdr:sp macro="" textlink="">
      <xdr:nvSpPr>
        <xdr:cNvPr id="381" name="楕円 380"/>
        <xdr:cNvSpPr/>
      </xdr:nvSpPr>
      <xdr:spPr>
        <a:xfrm>
          <a:off x="2159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105427</xdr:rowOff>
    </xdr:from>
    <xdr:ext cx="762000" cy="259045"/>
    <xdr:sp macro="" textlink="">
      <xdr:nvSpPr>
        <xdr:cNvPr id="382" name="テキスト ボックス 381"/>
        <xdr:cNvSpPr txBox="1"/>
      </xdr:nvSpPr>
      <xdr:spPr>
        <a:xfrm>
          <a:off x="1828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0</xdr:rowOff>
    </xdr:from>
    <xdr:to>
      <xdr:col>6</xdr:col>
      <xdr:colOff>171450</xdr:colOff>
      <xdr:row>79</xdr:row>
      <xdr:rowOff>101600</xdr:rowOff>
    </xdr:to>
    <xdr:sp macro="" textlink="">
      <xdr:nvSpPr>
        <xdr:cNvPr id="383" name="楕円 382"/>
        <xdr:cNvSpPr/>
      </xdr:nvSpPr>
      <xdr:spPr>
        <a:xfrm>
          <a:off x="1270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86377</xdr:rowOff>
    </xdr:from>
    <xdr:ext cx="762000" cy="259045"/>
    <xdr:sp macro="" textlink="">
      <xdr:nvSpPr>
        <xdr:cNvPr id="384" name="テキスト ボックス 383"/>
        <xdr:cNvSpPr txBox="1"/>
      </xdr:nvSpPr>
      <xdr:spPr>
        <a:xfrm>
          <a:off x="939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経常収支比率に占める公債費の割合が非常に高いことと、扶助費と物件費の割合は類似団体平均と同等であり、類似団体における人口規模が</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人未満であるのに対し、当村の人口は約</a:t>
          </a:r>
          <a:r>
            <a:rPr kumimoji="1" lang="en-US" altLang="ja-JP" sz="1100" b="0" i="0" baseline="0">
              <a:solidFill>
                <a:schemeClr val="dk1"/>
              </a:solidFill>
              <a:effectLst/>
              <a:latin typeface="+mn-lt"/>
              <a:ea typeface="+mn-ea"/>
              <a:cs typeface="+mn-cs"/>
            </a:rPr>
            <a:t>950</a:t>
          </a:r>
          <a:r>
            <a:rPr kumimoji="1" lang="ja-JP" altLang="ja-JP" sz="1100" b="0" i="0" baseline="0">
              <a:solidFill>
                <a:schemeClr val="dk1"/>
              </a:solidFill>
              <a:effectLst/>
              <a:latin typeface="+mn-lt"/>
              <a:ea typeface="+mn-ea"/>
              <a:cs typeface="+mn-cs"/>
            </a:rPr>
            <a:t>人と規模が違う点にあり、必ずしも人口規模に単純比例するものではないが、今後も経常経費全体の抑制に努める。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149861</xdr:rowOff>
    </xdr:from>
    <xdr:to>
      <xdr:col>82</xdr:col>
      <xdr:colOff>107950</xdr:colOff>
      <xdr:row>77</xdr:row>
      <xdr:rowOff>46989</xdr:rowOff>
    </xdr:to>
    <xdr:cxnSp macro="">
      <xdr:nvCxnSpPr>
        <xdr:cNvPr id="417" name="直線コネクタ 416"/>
        <xdr:cNvCxnSpPr/>
      </xdr:nvCxnSpPr>
      <xdr:spPr>
        <a:xfrm flipV="1">
          <a:off x="15671800" y="13008611"/>
          <a:ext cx="838200" cy="2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77470</xdr:rowOff>
    </xdr:to>
    <xdr:cxnSp macro="">
      <xdr:nvCxnSpPr>
        <xdr:cNvPr id="420" name="直線コネクタ 419"/>
        <xdr:cNvCxnSpPr/>
      </xdr:nvCxnSpPr>
      <xdr:spPr>
        <a:xfrm flipV="1">
          <a:off x="14782800" y="13248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79</xdr:row>
      <xdr:rowOff>39370</xdr:rowOff>
    </xdr:to>
    <xdr:cxnSp macro="">
      <xdr:nvCxnSpPr>
        <xdr:cNvPr id="423" name="直線コネクタ 422"/>
        <xdr:cNvCxnSpPr/>
      </xdr:nvCxnSpPr>
      <xdr:spPr>
        <a:xfrm flipV="1">
          <a:off x="13893800" y="132791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39370</xdr:rowOff>
    </xdr:from>
    <xdr:to>
      <xdr:col>69</xdr:col>
      <xdr:colOff>92075</xdr:colOff>
      <xdr:row>79</xdr:row>
      <xdr:rowOff>62230</xdr:rowOff>
    </xdr:to>
    <xdr:cxnSp macro="">
      <xdr:nvCxnSpPr>
        <xdr:cNvPr id="426" name="直線コネクタ 425"/>
        <xdr:cNvCxnSpPr/>
      </xdr:nvCxnSpPr>
      <xdr:spPr>
        <a:xfrm flipV="1">
          <a:off x="13004800" y="1358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99060</xdr:rowOff>
    </xdr:from>
    <xdr:to>
      <xdr:col>82</xdr:col>
      <xdr:colOff>158750</xdr:colOff>
      <xdr:row>76</xdr:row>
      <xdr:rowOff>29211</xdr:rowOff>
    </xdr:to>
    <xdr:sp macro="" textlink="">
      <xdr:nvSpPr>
        <xdr:cNvPr id="436" name="楕円 435"/>
        <xdr:cNvSpPr/>
      </xdr:nvSpPr>
      <xdr:spPr>
        <a:xfrm>
          <a:off x="16459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115587</xdr:rowOff>
    </xdr:from>
    <xdr:ext cx="762000" cy="259045"/>
    <xdr:sp macro="" textlink="">
      <xdr:nvSpPr>
        <xdr:cNvPr id="437" name="公債費以外該当値テキスト"/>
        <xdr:cNvSpPr txBox="1"/>
      </xdr:nvSpPr>
      <xdr:spPr>
        <a:xfrm>
          <a:off x="16598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38" name="楕円 437"/>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9" name="テキスト ボックス 438"/>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26670</xdr:rowOff>
    </xdr:from>
    <xdr:to>
      <xdr:col>74</xdr:col>
      <xdr:colOff>31750</xdr:colOff>
      <xdr:row>77</xdr:row>
      <xdr:rowOff>128270</xdr:rowOff>
    </xdr:to>
    <xdr:sp macro="" textlink="">
      <xdr:nvSpPr>
        <xdr:cNvPr id="440" name="楕円 439"/>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138447</xdr:rowOff>
    </xdr:from>
    <xdr:ext cx="762000" cy="259045"/>
    <xdr:sp macro="" textlink="">
      <xdr:nvSpPr>
        <xdr:cNvPr id="441" name="テキスト ボックス 440"/>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160020</xdr:rowOff>
    </xdr:from>
    <xdr:to>
      <xdr:col>69</xdr:col>
      <xdr:colOff>142875</xdr:colOff>
      <xdr:row>79</xdr:row>
      <xdr:rowOff>90170</xdr:rowOff>
    </xdr:to>
    <xdr:sp macro="" textlink="">
      <xdr:nvSpPr>
        <xdr:cNvPr id="442" name="楕円 441"/>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74947</xdr:rowOff>
    </xdr:from>
    <xdr:ext cx="762000" cy="259045"/>
    <xdr:sp macro="" textlink="">
      <xdr:nvSpPr>
        <xdr:cNvPr id="443" name="テキスト ボックス 442"/>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xdr:rowOff>
    </xdr:from>
    <xdr:to>
      <xdr:col>65</xdr:col>
      <xdr:colOff>53975</xdr:colOff>
      <xdr:row>79</xdr:row>
      <xdr:rowOff>113030</xdr:rowOff>
    </xdr:to>
    <xdr:sp macro="" textlink="">
      <xdr:nvSpPr>
        <xdr:cNvPr id="444" name="楕円 443"/>
        <xdr:cNvSpPr/>
      </xdr:nvSpPr>
      <xdr:spPr>
        <a:xfrm>
          <a:off x="12954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97807</xdr:rowOff>
    </xdr:from>
    <xdr:ext cx="762000" cy="259045"/>
    <xdr:sp macro="" textlink="">
      <xdr:nvSpPr>
        <xdr:cNvPr id="445" name="テキスト ボックス 444"/>
        <xdr:cNvSpPr txBox="1"/>
      </xdr:nvSpPr>
      <xdr:spPr>
        <a:xfrm>
          <a:off x="12623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136163</xdr:rowOff>
    </xdr:from>
    <xdr:to>
      <xdr:col>29</xdr:col>
      <xdr:colOff>127000</xdr:colOff>
      <xdr:row>14</xdr:row>
      <xdr:rowOff>159829</xdr:rowOff>
    </xdr:to>
    <xdr:cxnSp macro="">
      <xdr:nvCxnSpPr>
        <xdr:cNvPr id="49" name="直線コネクタ 48"/>
        <xdr:cNvCxnSpPr/>
      </xdr:nvCxnSpPr>
      <xdr:spPr bwMode="auto">
        <a:xfrm flipV="1">
          <a:off x="5003800" y="2584088"/>
          <a:ext cx="647700" cy="23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159829</xdr:rowOff>
    </xdr:from>
    <xdr:to>
      <xdr:col>26</xdr:col>
      <xdr:colOff>50800</xdr:colOff>
      <xdr:row>14</xdr:row>
      <xdr:rowOff>166014</xdr:rowOff>
    </xdr:to>
    <xdr:cxnSp macro="">
      <xdr:nvCxnSpPr>
        <xdr:cNvPr id="52" name="直線コネクタ 51"/>
        <xdr:cNvCxnSpPr/>
      </xdr:nvCxnSpPr>
      <xdr:spPr bwMode="auto">
        <a:xfrm flipV="1">
          <a:off x="4305300" y="2607754"/>
          <a:ext cx="698500" cy="6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166014</xdr:rowOff>
    </xdr:from>
    <xdr:to>
      <xdr:col>22</xdr:col>
      <xdr:colOff>114300</xdr:colOff>
      <xdr:row>15</xdr:row>
      <xdr:rowOff>11645</xdr:rowOff>
    </xdr:to>
    <xdr:cxnSp macro="">
      <xdr:nvCxnSpPr>
        <xdr:cNvPr id="55" name="直線コネクタ 54"/>
        <xdr:cNvCxnSpPr/>
      </xdr:nvCxnSpPr>
      <xdr:spPr bwMode="auto">
        <a:xfrm flipV="1">
          <a:off x="3606800" y="2613939"/>
          <a:ext cx="698500" cy="17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11645</xdr:rowOff>
    </xdr:from>
    <xdr:to>
      <xdr:col>18</xdr:col>
      <xdr:colOff>177800</xdr:colOff>
      <xdr:row>15</xdr:row>
      <xdr:rowOff>19268</xdr:rowOff>
    </xdr:to>
    <xdr:cxnSp macro="">
      <xdr:nvCxnSpPr>
        <xdr:cNvPr id="58" name="直線コネクタ 57"/>
        <xdr:cNvCxnSpPr/>
      </xdr:nvCxnSpPr>
      <xdr:spPr bwMode="auto">
        <a:xfrm flipV="1">
          <a:off x="2908300" y="2631020"/>
          <a:ext cx="698500" cy="7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85363</xdr:rowOff>
    </xdr:from>
    <xdr:to>
      <xdr:col>29</xdr:col>
      <xdr:colOff>177800</xdr:colOff>
      <xdr:row>15</xdr:row>
      <xdr:rowOff>15513</xdr:rowOff>
    </xdr:to>
    <xdr:sp macro="" textlink="">
      <xdr:nvSpPr>
        <xdr:cNvPr id="68" name="楕円 67"/>
        <xdr:cNvSpPr/>
      </xdr:nvSpPr>
      <xdr:spPr bwMode="auto">
        <a:xfrm>
          <a:off x="5600700" y="2533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101890</xdr:rowOff>
    </xdr:from>
    <xdr:ext cx="762000" cy="259045"/>
    <xdr:sp macro="" textlink="">
      <xdr:nvSpPr>
        <xdr:cNvPr id="69" name="人口1人当たり決算額の推移該当値テキスト130"/>
        <xdr:cNvSpPr txBox="1"/>
      </xdr:nvSpPr>
      <xdr:spPr>
        <a:xfrm>
          <a:off x="5740400" y="23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109029</xdr:rowOff>
    </xdr:from>
    <xdr:to>
      <xdr:col>26</xdr:col>
      <xdr:colOff>101600</xdr:colOff>
      <xdr:row>15</xdr:row>
      <xdr:rowOff>39179</xdr:rowOff>
    </xdr:to>
    <xdr:sp macro="" textlink="">
      <xdr:nvSpPr>
        <xdr:cNvPr id="70" name="楕円 69"/>
        <xdr:cNvSpPr/>
      </xdr:nvSpPr>
      <xdr:spPr bwMode="auto">
        <a:xfrm>
          <a:off x="4953000" y="2556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49356</xdr:rowOff>
    </xdr:from>
    <xdr:ext cx="736600" cy="259045"/>
    <xdr:sp macro="" textlink="">
      <xdr:nvSpPr>
        <xdr:cNvPr id="71" name="テキスト ボックス 70"/>
        <xdr:cNvSpPr txBox="1"/>
      </xdr:nvSpPr>
      <xdr:spPr>
        <a:xfrm>
          <a:off x="4622800" y="2325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115214</xdr:rowOff>
    </xdr:from>
    <xdr:to>
      <xdr:col>22</xdr:col>
      <xdr:colOff>165100</xdr:colOff>
      <xdr:row>15</xdr:row>
      <xdr:rowOff>45364</xdr:rowOff>
    </xdr:to>
    <xdr:sp macro="" textlink="">
      <xdr:nvSpPr>
        <xdr:cNvPr id="72" name="楕円 71"/>
        <xdr:cNvSpPr/>
      </xdr:nvSpPr>
      <xdr:spPr bwMode="auto">
        <a:xfrm>
          <a:off x="4254500" y="2563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55541</xdr:rowOff>
    </xdr:from>
    <xdr:ext cx="762000" cy="259045"/>
    <xdr:sp macro="" textlink="">
      <xdr:nvSpPr>
        <xdr:cNvPr id="73" name="テキスト ボックス 72"/>
        <xdr:cNvSpPr txBox="1"/>
      </xdr:nvSpPr>
      <xdr:spPr>
        <a:xfrm>
          <a:off x="3924300" y="233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132295</xdr:rowOff>
    </xdr:from>
    <xdr:to>
      <xdr:col>19</xdr:col>
      <xdr:colOff>38100</xdr:colOff>
      <xdr:row>15</xdr:row>
      <xdr:rowOff>62445</xdr:rowOff>
    </xdr:to>
    <xdr:sp macro="" textlink="">
      <xdr:nvSpPr>
        <xdr:cNvPr id="74" name="楕円 73"/>
        <xdr:cNvSpPr/>
      </xdr:nvSpPr>
      <xdr:spPr bwMode="auto">
        <a:xfrm>
          <a:off x="3556000" y="258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72622</xdr:rowOff>
    </xdr:from>
    <xdr:ext cx="762000" cy="259045"/>
    <xdr:sp macro="" textlink="">
      <xdr:nvSpPr>
        <xdr:cNvPr id="75" name="テキスト ボックス 74"/>
        <xdr:cNvSpPr txBox="1"/>
      </xdr:nvSpPr>
      <xdr:spPr>
        <a:xfrm>
          <a:off x="3225800" y="23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139918</xdr:rowOff>
    </xdr:from>
    <xdr:to>
      <xdr:col>15</xdr:col>
      <xdr:colOff>101600</xdr:colOff>
      <xdr:row>15</xdr:row>
      <xdr:rowOff>70068</xdr:rowOff>
    </xdr:to>
    <xdr:sp macro="" textlink="">
      <xdr:nvSpPr>
        <xdr:cNvPr id="76" name="楕円 75"/>
        <xdr:cNvSpPr/>
      </xdr:nvSpPr>
      <xdr:spPr bwMode="auto">
        <a:xfrm>
          <a:off x="2857500" y="2587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80245</xdr:rowOff>
    </xdr:from>
    <xdr:ext cx="762000" cy="259045"/>
    <xdr:sp macro="" textlink="">
      <xdr:nvSpPr>
        <xdr:cNvPr id="77" name="テキスト ボックス 76"/>
        <xdr:cNvSpPr txBox="1"/>
      </xdr:nvSpPr>
      <xdr:spPr>
        <a:xfrm>
          <a:off x="2527300" y="23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111656</xdr:rowOff>
    </xdr:from>
    <xdr:to>
      <xdr:col>29</xdr:col>
      <xdr:colOff>127000</xdr:colOff>
      <xdr:row>34</xdr:row>
      <xdr:rowOff>278466</xdr:rowOff>
    </xdr:to>
    <xdr:cxnSp macro="">
      <xdr:nvCxnSpPr>
        <xdr:cNvPr id="108" name="直線コネクタ 107"/>
        <xdr:cNvCxnSpPr/>
      </xdr:nvCxnSpPr>
      <xdr:spPr bwMode="auto">
        <a:xfrm flipV="1">
          <a:off x="5003800" y="6379106"/>
          <a:ext cx="647700" cy="16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278466</xdr:rowOff>
    </xdr:from>
    <xdr:to>
      <xdr:col>26</xdr:col>
      <xdr:colOff>50800</xdr:colOff>
      <xdr:row>34</xdr:row>
      <xdr:rowOff>310118</xdr:rowOff>
    </xdr:to>
    <xdr:cxnSp macro="">
      <xdr:nvCxnSpPr>
        <xdr:cNvPr id="111" name="直線コネクタ 110"/>
        <xdr:cNvCxnSpPr/>
      </xdr:nvCxnSpPr>
      <xdr:spPr bwMode="auto">
        <a:xfrm flipV="1">
          <a:off x="4305300" y="6545916"/>
          <a:ext cx="698500" cy="31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310118</xdr:rowOff>
    </xdr:from>
    <xdr:to>
      <xdr:col>22</xdr:col>
      <xdr:colOff>114300</xdr:colOff>
      <xdr:row>35</xdr:row>
      <xdr:rowOff>84787</xdr:rowOff>
    </xdr:to>
    <xdr:cxnSp macro="">
      <xdr:nvCxnSpPr>
        <xdr:cNvPr id="114" name="直線コネクタ 113"/>
        <xdr:cNvCxnSpPr/>
      </xdr:nvCxnSpPr>
      <xdr:spPr bwMode="auto">
        <a:xfrm flipV="1">
          <a:off x="3606800" y="6577568"/>
          <a:ext cx="698500" cy="11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165880</xdr:rowOff>
    </xdr:from>
    <xdr:to>
      <xdr:col>18</xdr:col>
      <xdr:colOff>177800</xdr:colOff>
      <xdr:row>35</xdr:row>
      <xdr:rowOff>84787</xdr:rowOff>
    </xdr:to>
    <xdr:cxnSp macro="">
      <xdr:nvCxnSpPr>
        <xdr:cNvPr id="117" name="直線コネクタ 116"/>
        <xdr:cNvCxnSpPr/>
      </xdr:nvCxnSpPr>
      <xdr:spPr bwMode="auto">
        <a:xfrm>
          <a:off x="2908300" y="6433330"/>
          <a:ext cx="698500" cy="261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60856</xdr:rowOff>
    </xdr:from>
    <xdr:to>
      <xdr:col>29</xdr:col>
      <xdr:colOff>177800</xdr:colOff>
      <xdr:row>34</xdr:row>
      <xdr:rowOff>162456</xdr:rowOff>
    </xdr:to>
    <xdr:sp macro="" textlink="">
      <xdr:nvSpPr>
        <xdr:cNvPr id="127" name="楕円 126"/>
        <xdr:cNvSpPr/>
      </xdr:nvSpPr>
      <xdr:spPr bwMode="auto">
        <a:xfrm>
          <a:off x="5600700" y="6328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248833</xdr:rowOff>
    </xdr:from>
    <xdr:ext cx="762000" cy="259045"/>
    <xdr:sp macro="" textlink="">
      <xdr:nvSpPr>
        <xdr:cNvPr id="128" name="人口1人当たり決算額の推移該当値テキスト445"/>
        <xdr:cNvSpPr txBox="1"/>
      </xdr:nvSpPr>
      <xdr:spPr>
        <a:xfrm>
          <a:off x="5740400" y="617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227666</xdr:rowOff>
    </xdr:from>
    <xdr:to>
      <xdr:col>26</xdr:col>
      <xdr:colOff>101600</xdr:colOff>
      <xdr:row>34</xdr:row>
      <xdr:rowOff>329266</xdr:rowOff>
    </xdr:to>
    <xdr:sp macro="" textlink="">
      <xdr:nvSpPr>
        <xdr:cNvPr id="129" name="楕円 128"/>
        <xdr:cNvSpPr/>
      </xdr:nvSpPr>
      <xdr:spPr bwMode="auto">
        <a:xfrm>
          <a:off x="4953000" y="6495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339443</xdr:rowOff>
    </xdr:from>
    <xdr:ext cx="736600" cy="259045"/>
    <xdr:sp macro="" textlink="">
      <xdr:nvSpPr>
        <xdr:cNvPr id="130" name="テキスト ボックス 129"/>
        <xdr:cNvSpPr txBox="1"/>
      </xdr:nvSpPr>
      <xdr:spPr>
        <a:xfrm>
          <a:off x="4622800" y="6263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259318</xdr:rowOff>
    </xdr:from>
    <xdr:to>
      <xdr:col>22</xdr:col>
      <xdr:colOff>165100</xdr:colOff>
      <xdr:row>35</xdr:row>
      <xdr:rowOff>18018</xdr:rowOff>
    </xdr:to>
    <xdr:sp macro="" textlink="">
      <xdr:nvSpPr>
        <xdr:cNvPr id="131" name="楕円 130"/>
        <xdr:cNvSpPr/>
      </xdr:nvSpPr>
      <xdr:spPr bwMode="auto">
        <a:xfrm>
          <a:off x="4254500" y="652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28195</xdr:rowOff>
    </xdr:from>
    <xdr:ext cx="762000" cy="259045"/>
    <xdr:sp macro="" textlink="">
      <xdr:nvSpPr>
        <xdr:cNvPr id="132" name="テキスト ボックス 131"/>
        <xdr:cNvSpPr txBox="1"/>
      </xdr:nvSpPr>
      <xdr:spPr>
        <a:xfrm>
          <a:off x="3924300" y="629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33987</xdr:rowOff>
    </xdr:from>
    <xdr:to>
      <xdr:col>19</xdr:col>
      <xdr:colOff>38100</xdr:colOff>
      <xdr:row>35</xdr:row>
      <xdr:rowOff>135587</xdr:rowOff>
    </xdr:to>
    <xdr:sp macro="" textlink="">
      <xdr:nvSpPr>
        <xdr:cNvPr id="133" name="楕円 132"/>
        <xdr:cNvSpPr/>
      </xdr:nvSpPr>
      <xdr:spPr bwMode="auto">
        <a:xfrm>
          <a:off x="3556000" y="6644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145764</xdr:rowOff>
    </xdr:from>
    <xdr:ext cx="762000" cy="259045"/>
    <xdr:sp macro="" textlink="">
      <xdr:nvSpPr>
        <xdr:cNvPr id="134" name="テキスト ボックス 133"/>
        <xdr:cNvSpPr txBox="1"/>
      </xdr:nvSpPr>
      <xdr:spPr>
        <a:xfrm>
          <a:off x="3225800" y="641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115080</xdr:rowOff>
    </xdr:from>
    <xdr:to>
      <xdr:col>15</xdr:col>
      <xdr:colOff>101600</xdr:colOff>
      <xdr:row>34</xdr:row>
      <xdr:rowOff>216680</xdr:rowOff>
    </xdr:to>
    <xdr:sp macro="" textlink="">
      <xdr:nvSpPr>
        <xdr:cNvPr id="135" name="楕円 134"/>
        <xdr:cNvSpPr/>
      </xdr:nvSpPr>
      <xdr:spPr bwMode="auto">
        <a:xfrm>
          <a:off x="2857500" y="6382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226857</xdr:rowOff>
    </xdr:from>
    <xdr:ext cx="762000" cy="259045"/>
    <xdr:sp macro="" textlink="">
      <xdr:nvSpPr>
        <xdr:cNvPr id="136" name="テキスト ボックス 135"/>
        <xdr:cNvSpPr txBox="1"/>
      </xdr:nvSpPr>
      <xdr:spPr>
        <a:xfrm>
          <a:off x="2527300" y="615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
948
308.08
3,062,871
3,002,625
58,935
1,704,474
3,742,538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3919</xdr:rowOff>
    </xdr:from>
    <xdr:to>
      <xdr:col>24</xdr:col>
      <xdr:colOff>63500</xdr:colOff>
      <xdr:row>34</xdr:row>
      <xdr:rowOff>14789</xdr:rowOff>
    </xdr:to>
    <xdr:cxnSp macro="">
      <xdr:nvCxnSpPr>
        <xdr:cNvPr id="60" name="直線コネクタ 59"/>
        <xdr:cNvCxnSpPr/>
      </xdr:nvCxnSpPr>
      <xdr:spPr>
        <a:xfrm>
          <a:off x="3797300" y="5833219"/>
          <a:ext cx="838200" cy="1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3919</xdr:rowOff>
    </xdr:from>
    <xdr:to>
      <xdr:col>19</xdr:col>
      <xdr:colOff>177800</xdr:colOff>
      <xdr:row>34</xdr:row>
      <xdr:rowOff>31681</xdr:rowOff>
    </xdr:to>
    <xdr:cxnSp macro="">
      <xdr:nvCxnSpPr>
        <xdr:cNvPr id="63" name="直線コネクタ 62"/>
        <xdr:cNvCxnSpPr/>
      </xdr:nvCxnSpPr>
      <xdr:spPr>
        <a:xfrm flipV="1">
          <a:off x="2908300" y="5833219"/>
          <a:ext cx="889000" cy="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31681</xdr:rowOff>
    </xdr:from>
    <xdr:to>
      <xdr:col>15</xdr:col>
      <xdr:colOff>50800</xdr:colOff>
      <xdr:row>34</xdr:row>
      <xdr:rowOff>57949</xdr:rowOff>
    </xdr:to>
    <xdr:cxnSp macro="">
      <xdr:nvCxnSpPr>
        <xdr:cNvPr id="66" name="直線コネクタ 65"/>
        <xdr:cNvCxnSpPr/>
      </xdr:nvCxnSpPr>
      <xdr:spPr>
        <a:xfrm flipV="1">
          <a:off x="2019300" y="5860981"/>
          <a:ext cx="889000" cy="2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57949</xdr:rowOff>
    </xdr:from>
    <xdr:to>
      <xdr:col>10</xdr:col>
      <xdr:colOff>114300</xdr:colOff>
      <xdr:row>34</xdr:row>
      <xdr:rowOff>131225</xdr:rowOff>
    </xdr:to>
    <xdr:cxnSp macro="">
      <xdr:nvCxnSpPr>
        <xdr:cNvPr id="69" name="直線コネクタ 68"/>
        <xdr:cNvCxnSpPr/>
      </xdr:nvCxnSpPr>
      <xdr:spPr>
        <a:xfrm flipV="1">
          <a:off x="1130300" y="5887249"/>
          <a:ext cx="889000" cy="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135439</xdr:rowOff>
    </xdr:from>
    <xdr:to>
      <xdr:col>24</xdr:col>
      <xdr:colOff>114300</xdr:colOff>
      <xdr:row>34</xdr:row>
      <xdr:rowOff>65589</xdr:rowOff>
    </xdr:to>
    <xdr:sp macro="" textlink="">
      <xdr:nvSpPr>
        <xdr:cNvPr id="79" name="楕円 78"/>
        <xdr:cNvSpPr/>
      </xdr:nvSpPr>
      <xdr:spPr>
        <a:xfrm>
          <a:off x="4584700" y="579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158316</xdr:rowOff>
    </xdr:from>
    <xdr:ext cx="599010" cy="259045"/>
    <xdr:sp macro="" textlink="">
      <xdr:nvSpPr>
        <xdr:cNvPr id="80" name="人件費該当値テキスト"/>
        <xdr:cNvSpPr txBox="1"/>
      </xdr:nvSpPr>
      <xdr:spPr>
        <a:xfrm>
          <a:off x="4686300" y="564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124569</xdr:rowOff>
    </xdr:from>
    <xdr:to>
      <xdr:col>20</xdr:col>
      <xdr:colOff>38100</xdr:colOff>
      <xdr:row>34</xdr:row>
      <xdr:rowOff>54719</xdr:rowOff>
    </xdr:to>
    <xdr:sp macro="" textlink="">
      <xdr:nvSpPr>
        <xdr:cNvPr id="81" name="楕円 80"/>
        <xdr:cNvSpPr/>
      </xdr:nvSpPr>
      <xdr:spPr>
        <a:xfrm>
          <a:off x="3746500" y="578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71246</xdr:rowOff>
    </xdr:from>
    <xdr:ext cx="599010" cy="259045"/>
    <xdr:sp macro="" textlink="">
      <xdr:nvSpPr>
        <xdr:cNvPr id="82" name="テキスト ボックス 81"/>
        <xdr:cNvSpPr txBox="1"/>
      </xdr:nvSpPr>
      <xdr:spPr>
        <a:xfrm>
          <a:off x="3497795" y="555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152331</xdr:rowOff>
    </xdr:from>
    <xdr:to>
      <xdr:col>15</xdr:col>
      <xdr:colOff>101600</xdr:colOff>
      <xdr:row>34</xdr:row>
      <xdr:rowOff>82481</xdr:rowOff>
    </xdr:to>
    <xdr:sp macro="" textlink="">
      <xdr:nvSpPr>
        <xdr:cNvPr id="83" name="楕円 82"/>
        <xdr:cNvSpPr/>
      </xdr:nvSpPr>
      <xdr:spPr>
        <a:xfrm>
          <a:off x="2857500" y="581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99008</xdr:rowOff>
    </xdr:from>
    <xdr:ext cx="599010" cy="259045"/>
    <xdr:sp macro="" textlink="">
      <xdr:nvSpPr>
        <xdr:cNvPr id="84" name="テキスト ボックス 83"/>
        <xdr:cNvSpPr txBox="1"/>
      </xdr:nvSpPr>
      <xdr:spPr>
        <a:xfrm>
          <a:off x="2608795" y="558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7149</xdr:rowOff>
    </xdr:from>
    <xdr:to>
      <xdr:col>10</xdr:col>
      <xdr:colOff>165100</xdr:colOff>
      <xdr:row>34</xdr:row>
      <xdr:rowOff>108749</xdr:rowOff>
    </xdr:to>
    <xdr:sp macro="" textlink="">
      <xdr:nvSpPr>
        <xdr:cNvPr id="85" name="楕円 84"/>
        <xdr:cNvSpPr/>
      </xdr:nvSpPr>
      <xdr:spPr>
        <a:xfrm>
          <a:off x="1968500" y="583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125276</xdr:rowOff>
    </xdr:from>
    <xdr:ext cx="599010" cy="259045"/>
    <xdr:sp macro="" textlink="">
      <xdr:nvSpPr>
        <xdr:cNvPr id="86" name="テキスト ボックス 85"/>
        <xdr:cNvSpPr txBox="1"/>
      </xdr:nvSpPr>
      <xdr:spPr>
        <a:xfrm>
          <a:off x="1719795" y="561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80425</xdr:rowOff>
    </xdr:from>
    <xdr:to>
      <xdr:col>6</xdr:col>
      <xdr:colOff>38100</xdr:colOff>
      <xdr:row>35</xdr:row>
      <xdr:rowOff>10575</xdr:rowOff>
    </xdr:to>
    <xdr:sp macro="" textlink="">
      <xdr:nvSpPr>
        <xdr:cNvPr id="87" name="楕円 86"/>
        <xdr:cNvSpPr/>
      </xdr:nvSpPr>
      <xdr:spPr>
        <a:xfrm>
          <a:off x="1079500" y="59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27102</xdr:rowOff>
    </xdr:from>
    <xdr:ext cx="599010" cy="259045"/>
    <xdr:sp macro="" textlink="">
      <xdr:nvSpPr>
        <xdr:cNvPr id="88" name="テキスト ボックス 87"/>
        <xdr:cNvSpPr txBox="1"/>
      </xdr:nvSpPr>
      <xdr:spPr>
        <a:xfrm>
          <a:off x="830795" y="568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111455</xdr:rowOff>
    </xdr:from>
    <xdr:to>
      <xdr:col>24</xdr:col>
      <xdr:colOff>63500</xdr:colOff>
      <xdr:row>56</xdr:row>
      <xdr:rowOff>148576</xdr:rowOff>
    </xdr:to>
    <xdr:cxnSp macro="">
      <xdr:nvCxnSpPr>
        <xdr:cNvPr id="117" name="直線コネクタ 116"/>
        <xdr:cNvCxnSpPr/>
      </xdr:nvCxnSpPr>
      <xdr:spPr>
        <a:xfrm flipV="1">
          <a:off x="3797300" y="9712655"/>
          <a:ext cx="838200" cy="3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148576</xdr:rowOff>
    </xdr:from>
    <xdr:to>
      <xdr:col>19</xdr:col>
      <xdr:colOff>177800</xdr:colOff>
      <xdr:row>56</xdr:row>
      <xdr:rowOff>158836</xdr:rowOff>
    </xdr:to>
    <xdr:cxnSp macro="">
      <xdr:nvCxnSpPr>
        <xdr:cNvPr id="120" name="直線コネクタ 119"/>
        <xdr:cNvCxnSpPr/>
      </xdr:nvCxnSpPr>
      <xdr:spPr>
        <a:xfrm flipV="1">
          <a:off x="2908300" y="9749776"/>
          <a:ext cx="889000" cy="1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157518</xdr:rowOff>
    </xdr:from>
    <xdr:to>
      <xdr:col>15</xdr:col>
      <xdr:colOff>50800</xdr:colOff>
      <xdr:row>56</xdr:row>
      <xdr:rowOff>158836</xdr:rowOff>
    </xdr:to>
    <xdr:cxnSp macro="">
      <xdr:nvCxnSpPr>
        <xdr:cNvPr id="123" name="直線コネクタ 122"/>
        <xdr:cNvCxnSpPr/>
      </xdr:nvCxnSpPr>
      <xdr:spPr>
        <a:xfrm>
          <a:off x="2019300" y="9758718"/>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154656</xdr:rowOff>
    </xdr:from>
    <xdr:to>
      <xdr:col>10</xdr:col>
      <xdr:colOff>114300</xdr:colOff>
      <xdr:row>56</xdr:row>
      <xdr:rowOff>157518</xdr:rowOff>
    </xdr:to>
    <xdr:cxnSp macro="">
      <xdr:nvCxnSpPr>
        <xdr:cNvPr id="126" name="直線コネクタ 125"/>
        <xdr:cNvCxnSpPr/>
      </xdr:nvCxnSpPr>
      <xdr:spPr>
        <a:xfrm>
          <a:off x="1130300" y="9755856"/>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60655</xdr:rowOff>
    </xdr:from>
    <xdr:to>
      <xdr:col>24</xdr:col>
      <xdr:colOff>114300</xdr:colOff>
      <xdr:row>56</xdr:row>
      <xdr:rowOff>162255</xdr:rowOff>
    </xdr:to>
    <xdr:sp macro="" textlink="">
      <xdr:nvSpPr>
        <xdr:cNvPr id="136" name="楕円 135"/>
        <xdr:cNvSpPr/>
      </xdr:nvSpPr>
      <xdr:spPr>
        <a:xfrm>
          <a:off x="4584700" y="96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83532</xdr:rowOff>
    </xdr:from>
    <xdr:ext cx="599010" cy="259045"/>
    <xdr:sp macro="" textlink="">
      <xdr:nvSpPr>
        <xdr:cNvPr id="137" name="物件費該当値テキスト"/>
        <xdr:cNvSpPr txBox="1"/>
      </xdr:nvSpPr>
      <xdr:spPr>
        <a:xfrm>
          <a:off x="4686300" y="951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97776</xdr:rowOff>
    </xdr:from>
    <xdr:to>
      <xdr:col>20</xdr:col>
      <xdr:colOff>38100</xdr:colOff>
      <xdr:row>57</xdr:row>
      <xdr:rowOff>27926</xdr:rowOff>
    </xdr:to>
    <xdr:sp macro="" textlink="">
      <xdr:nvSpPr>
        <xdr:cNvPr id="138" name="楕円 137"/>
        <xdr:cNvSpPr/>
      </xdr:nvSpPr>
      <xdr:spPr>
        <a:xfrm>
          <a:off x="3746500" y="969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44453</xdr:rowOff>
    </xdr:from>
    <xdr:ext cx="599010" cy="259045"/>
    <xdr:sp macro="" textlink="">
      <xdr:nvSpPr>
        <xdr:cNvPr id="139" name="テキスト ボックス 138"/>
        <xdr:cNvSpPr txBox="1"/>
      </xdr:nvSpPr>
      <xdr:spPr>
        <a:xfrm>
          <a:off x="3497795" y="947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108036</xdr:rowOff>
    </xdr:from>
    <xdr:to>
      <xdr:col>15</xdr:col>
      <xdr:colOff>101600</xdr:colOff>
      <xdr:row>57</xdr:row>
      <xdr:rowOff>38186</xdr:rowOff>
    </xdr:to>
    <xdr:sp macro="" textlink="">
      <xdr:nvSpPr>
        <xdr:cNvPr id="140" name="楕円 139"/>
        <xdr:cNvSpPr/>
      </xdr:nvSpPr>
      <xdr:spPr>
        <a:xfrm>
          <a:off x="2857500" y="970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54713</xdr:rowOff>
    </xdr:from>
    <xdr:ext cx="599010" cy="259045"/>
    <xdr:sp macro="" textlink="">
      <xdr:nvSpPr>
        <xdr:cNvPr id="141" name="テキスト ボックス 140"/>
        <xdr:cNvSpPr txBox="1"/>
      </xdr:nvSpPr>
      <xdr:spPr>
        <a:xfrm>
          <a:off x="2608795" y="948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106718</xdr:rowOff>
    </xdr:from>
    <xdr:to>
      <xdr:col>10</xdr:col>
      <xdr:colOff>165100</xdr:colOff>
      <xdr:row>57</xdr:row>
      <xdr:rowOff>36868</xdr:rowOff>
    </xdr:to>
    <xdr:sp macro="" textlink="">
      <xdr:nvSpPr>
        <xdr:cNvPr id="142" name="楕円 141"/>
        <xdr:cNvSpPr/>
      </xdr:nvSpPr>
      <xdr:spPr>
        <a:xfrm>
          <a:off x="1968500" y="97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53395</xdr:rowOff>
    </xdr:from>
    <xdr:ext cx="599010" cy="259045"/>
    <xdr:sp macro="" textlink="">
      <xdr:nvSpPr>
        <xdr:cNvPr id="143" name="テキスト ボックス 142"/>
        <xdr:cNvSpPr txBox="1"/>
      </xdr:nvSpPr>
      <xdr:spPr>
        <a:xfrm>
          <a:off x="1719795" y="948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103856</xdr:rowOff>
    </xdr:from>
    <xdr:to>
      <xdr:col>6</xdr:col>
      <xdr:colOff>38100</xdr:colOff>
      <xdr:row>57</xdr:row>
      <xdr:rowOff>34006</xdr:rowOff>
    </xdr:to>
    <xdr:sp macro="" textlink="">
      <xdr:nvSpPr>
        <xdr:cNvPr id="144" name="楕円 143"/>
        <xdr:cNvSpPr/>
      </xdr:nvSpPr>
      <xdr:spPr>
        <a:xfrm>
          <a:off x="1079500" y="970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50533</xdr:rowOff>
    </xdr:from>
    <xdr:ext cx="599010" cy="259045"/>
    <xdr:sp macro="" textlink="">
      <xdr:nvSpPr>
        <xdr:cNvPr id="145" name="テキスト ボックス 144"/>
        <xdr:cNvSpPr txBox="1"/>
      </xdr:nvSpPr>
      <xdr:spPr>
        <a:xfrm>
          <a:off x="830795" y="948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155953</xdr:rowOff>
    </xdr:from>
    <xdr:to>
      <xdr:col>24</xdr:col>
      <xdr:colOff>63500</xdr:colOff>
      <xdr:row>76</xdr:row>
      <xdr:rowOff>56000</xdr:rowOff>
    </xdr:to>
    <xdr:cxnSp macro="">
      <xdr:nvCxnSpPr>
        <xdr:cNvPr id="172" name="直線コネクタ 171"/>
        <xdr:cNvCxnSpPr/>
      </xdr:nvCxnSpPr>
      <xdr:spPr>
        <a:xfrm flipV="1">
          <a:off x="3797300" y="12843253"/>
          <a:ext cx="838200" cy="24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56000</xdr:rowOff>
    </xdr:from>
    <xdr:to>
      <xdr:col>19</xdr:col>
      <xdr:colOff>177800</xdr:colOff>
      <xdr:row>76</xdr:row>
      <xdr:rowOff>113224</xdr:rowOff>
    </xdr:to>
    <xdr:cxnSp macro="">
      <xdr:nvCxnSpPr>
        <xdr:cNvPr id="175" name="直線コネクタ 174"/>
        <xdr:cNvCxnSpPr/>
      </xdr:nvCxnSpPr>
      <xdr:spPr>
        <a:xfrm flipV="1">
          <a:off x="2908300" y="13086200"/>
          <a:ext cx="889000" cy="5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10020</xdr:rowOff>
    </xdr:from>
    <xdr:to>
      <xdr:col>15</xdr:col>
      <xdr:colOff>50800</xdr:colOff>
      <xdr:row>76</xdr:row>
      <xdr:rowOff>113224</xdr:rowOff>
    </xdr:to>
    <xdr:cxnSp macro="">
      <xdr:nvCxnSpPr>
        <xdr:cNvPr id="178" name="直線コネクタ 177"/>
        <xdr:cNvCxnSpPr/>
      </xdr:nvCxnSpPr>
      <xdr:spPr>
        <a:xfrm>
          <a:off x="2019300" y="13040220"/>
          <a:ext cx="889000" cy="10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1127</xdr:rowOff>
    </xdr:from>
    <xdr:to>
      <xdr:col>10</xdr:col>
      <xdr:colOff>114300</xdr:colOff>
      <xdr:row>76</xdr:row>
      <xdr:rowOff>10020</xdr:rowOff>
    </xdr:to>
    <xdr:cxnSp macro="">
      <xdr:nvCxnSpPr>
        <xdr:cNvPr id="181" name="直線コネクタ 180"/>
        <xdr:cNvCxnSpPr/>
      </xdr:nvCxnSpPr>
      <xdr:spPr>
        <a:xfrm>
          <a:off x="1130300" y="13031327"/>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105153</xdr:rowOff>
    </xdr:from>
    <xdr:to>
      <xdr:col>24</xdr:col>
      <xdr:colOff>114300</xdr:colOff>
      <xdr:row>75</xdr:row>
      <xdr:rowOff>35303</xdr:rowOff>
    </xdr:to>
    <xdr:sp macro="" textlink="">
      <xdr:nvSpPr>
        <xdr:cNvPr id="191" name="楕円 190"/>
        <xdr:cNvSpPr/>
      </xdr:nvSpPr>
      <xdr:spPr>
        <a:xfrm>
          <a:off x="4584700" y="1279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128030</xdr:rowOff>
    </xdr:from>
    <xdr:ext cx="599010" cy="259045"/>
    <xdr:sp macro="" textlink="">
      <xdr:nvSpPr>
        <xdr:cNvPr id="192" name="維持補修費該当値テキスト"/>
        <xdr:cNvSpPr txBox="1"/>
      </xdr:nvSpPr>
      <xdr:spPr>
        <a:xfrm>
          <a:off x="4686300" y="1264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5200</xdr:rowOff>
    </xdr:from>
    <xdr:to>
      <xdr:col>20</xdr:col>
      <xdr:colOff>38100</xdr:colOff>
      <xdr:row>76</xdr:row>
      <xdr:rowOff>106800</xdr:rowOff>
    </xdr:to>
    <xdr:sp macro="" textlink="">
      <xdr:nvSpPr>
        <xdr:cNvPr id="193" name="楕円 192"/>
        <xdr:cNvSpPr/>
      </xdr:nvSpPr>
      <xdr:spPr>
        <a:xfrm>
          <a:off x="3746500" y="130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123327</xdr:rowOff>
    </xdr:from>
    <xdr:ext cx="534377" cy="259045"/>
    <xdr:sp macro="" textlink="">
      <xdr:nvSpPr>
        <xdr:cNvPr id="194" name="テキスト ボックス 193"/>
        <xdr:cNvSpPr txBox="1"/>
      </xdr:nvSpPr>
      <xdr:spPr>
        <a:xfrm>
          <a:off x="3530111" y="128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62424</xdr:rowOff>
    </xdr:from>
    <xdr:to>
      <xdr:col>15</xdr:col>
      <xdr:colOff>101600</xdr:colOff>
      <xdr:row>76</xdr:row>
      <xdr:rowOff>164024</xdr:rowOff>
    </xdr:to>
    <xdr:sp macro="" textlink="">
      <xdr:nvSpPr>
        <xdr:cNvPr id="195" name="楕円 194"/>
        <xdr:cNvSpPr/>
      </xdr:nvSpPr>
      <xdr:spPr>
        <a:xfrm>
          <a:off x="2857500" y="130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9100</xdr:rowOff>
    </xdr:from>
    <xdr:ext cx="534377" cy="259045"/>
    <xdr:sp macro="" textlink="">
      <xdr:nvSpPr>
        <xdr:cNvPr id="196" name="テキスト ボックス 195"/>
        <xdr:cNvSpPr txBox="1"/>
      </xdr:nvSpPr>
      <xdr:spPr>
        <a:xfrm>
          <a:off x="2641111" y="128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130670</xdr:rowOff>
    </xdr:from>
    <xdr:to>
      <xdr:col>10</xdr:col>
      <xdr:colOff>165100</xdr:colOff>
      <xdr:row>76</xdr:row>
      <xdr:rowOff>60820</xdr:rowOff>
    </xdr:to>
    <xdr:sp macro="" textlink="">
      <xdr:nvSpPr>
        <xdr:cNvPr id="197" name="楕円 196"/>
        <xdr:cNvSpPr/>
      </xdr:nvSpPr>
      <xdr:spPr>
        <a:xfrm>
          <a:off x="1968500" y="129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77347</xdr:rowOff>
    </xdr:from>
    <xdr:ext cx="599010" cy="259045"/>
    <xdr:sp macro="" textlink="">
      <xdr:nvSpPr>
        <xdr:cNvPr id="198" name="テキスト ボックス 197"/>
        <xdr:cNvSpPr txBox="1"/>
      </xdr:nvSpPr>
      <xdr:spPr>
        <a:xfrm>
          <a:off x="1719795" y="1276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121777</xdr:rowOff>
    </xdr:from>
    <xdr:to>
      <xdr:col>6</xdr:col>
      <xdr:colOff>38100</xdr:colOff>
      <xdr:row>76</xdr:row>
      <xdr:rowOff>51927</xdr:rowOff>
    </xdr:to>
    <xdr:sp macro="" textlink="">
      <xdr:nvSpPr>
        <xdr:cNvPr id="199" name="楕円 198"/>
        <xdr:cNvSpPr/>
      </xdr:nvSpPr>
      <xdr:spPr>
        <a:xfrm>
          <a:off x="1079500" y="1298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68454</xdr:rowOff>
    </xdr:from>
    <xdr:ext cx="599010" cy="259045"/>
    <xdr:sp macro="" textlink="">
      <xdr:nvSpPr>
        <xdr:cNvPr id="200" name="テキスト ボックス 199"/>
        <xdr:cNvSpPr txBox="1"/>
      </xdr:nvSpPr>
      <xdr:spPr>
        <a:xfrm>
          <a:off x="830795" y="1275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157325</xdr:rowOff>
    </xdr:from>
    <xdr:to>
      <xdr:col>24</xdr:col>
      <xdr:colOff>63500</xdr:colOff>
      <xdr:row>96</xdr:row>
      <xdr:rowOff>11943</xdr:rowOff>
    </xdr:to>
    <xdr:cxnSp macro="">
      <xdr:nvCxnSpPr>
        <xdr:cNvPr id="229" name="直線コネクタ 228"/>
        <xdr:cNvCxnSpPr/>
      </xdr:nvCxnSpPr>
      <xdr:spPr>
        <a:xfrm flipV="1">
          <a:off x="3797300" y="16273625"/>
          <a:ext cx="838200" cy="19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165387</xdr:rowOff>
    </xdr:from>
    <xdr:to>
      <xdr:col>19</xdr:col>
      <xdr:colOff>177800</xdr:colOff>
      <xdr:row>96</xdr:row>
      <xdr:rowOff>11943</xdr:rowOff>
    </xdr:to>
    <xdr:cxnSp macro="">
      <xdr:nvCxnSpPr>
        <xdr:cNvPr id="232" name="直線コネクタ 231"/>
        <xdr:cNvCxnSpPr/>
      </xdr:nvCxnSpPr>
      <xdr:spPr>
        <a:xfrm>
          <a:off x="2908300" y="16453137"/>
          <a:ext cx="889000" cy="1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165387</xdr:rowOff>
    </xdr:from>
    <xdr:to>
      <xdr:col>15</xdr:col>
      <xdr:colOff>50800</xdr:colOff>
      <xdr:row>96</xdr:row>
      <xdr:rowOff>5412</xdr:rowOff>
    </xdr:to>
    <xdr:cxnSp macro="">
      <xdr:nvCxnSpPr>
        <xdr:cNvPr id="235" name="直線コネクタ 234"/>
        <xdr:cNvCxnSpPr/>
      </xdr:nvCxnSpPr>
      <xdr:spPr>
        <a:xfrm flipV="1">
          <a:off x="2019300" y="16453137"/>
          <a:ext cx="8890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5412</xdr:rowOff>
    </xdr:from>
    <xdr:to>
      <xdr:col>10</xdr:col>
      <xdr:colOff>114300</xdr:colOff>
      <xdr:row>96</xdr:row>
      <xdr:rowOff>63652</xdr:rowOff>
    </xdr:to>
    <xdr:cxnSp macro="">
      <xdr:nvCxnSpPr>
        <xdr:cNvPr id="238" name="直線コネクタ 237"/>
        <xdr:cNvCxnSpPr/>
      </xdr:nvCxnSpPr>
      <xdr:spPr>
        <a:xfrm flipV="1">
          <a:off x="1130300" y="16464612"/>
          <a:ext cx="889000" cy="5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106525</xdr:rowOff>
    </xdr:from>
    <xdr:to>
      <xdr:col>24</xdr:col>
      <xdr:colOff>114300</xdr:colOff>
      <xdr:row>95</xdr:row>
      <xdr:rowOff>36675</xdr:rowOff>
    </xdr:to>
    <xdr:sp macro="" textlink="">
      <xdr:nvSpPr>
        <xdr:cNvPr id="248" name="楕円 247"/>
        <xdr:cNvSpPr/>
      </xdr:nvSpPr>
      <xdr:spPr>
        <a:xfrm>
          <a:off x="4584700" y="162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129402</xdr:rowOff>
    </xdr:from>
    <xdr:ext cx="534377" cy="259045"/>
    <xdr:sp macro="" textlink="">
      <xdr:nvSpPr>
        <xdr:cNvPr id="249" name="扶助費該当値テキスト"/>
        <xdr:cNvSpPr txBox="1"/>
      </xdr:nvSpPr>
      <xdr:spPr>
        <a:xfrm>
          <a:off x="4686300" y="160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132593</xdr:rowOff>
    </xdr:from>
    <xdr:to>
      <xdr:col>20</xdr:col>
      <xdr:colOff>38100</xdr:colOff>
      <xdr:row>96</xdr:row>
      <xdr:rowOff>62743</xdr:rowOff>
    </xdr:to>
    <xdr:sp macro="" textlink="">
      <xdr:nvSpPr>
        <xdr:cNvPr id="250" name="楕円 249"/>
        <xdr:cNvSpPr/>
      </xdr:nvSpPr>
      <xdr:spPr>
        <a:xfrm>
          <a:off x="3746500" y="1642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53870</xdr:rowOff>
    </xdr:from>
    <xdr:ext cx="534377" cy="259045"/>
    <xdr:sp macro="" textlink="">
      <xdr:nvSpPr>
        <xdr:cNvPr id="251" name="テキスト ボックス 250"/>
        <xdr:cNvSpPr txBox="1"/>
      </xdr:nvSpPr>
      <xdr:spPr>
        <a:xfrm>
          <a:off x="3530111" y="1651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114587</xdr:rowOff>
    </xdr:from>
    <xdr:to>
      <xdr:col>15</xdr:col>
      <xdr:colOff>101600</xdr:colOff>
      <xdr:row>96</xdr:row>
      <xdr:rowOff>44737</xdr:rowOff>
    </xdr:to>
    <xdr:sp macro="" textlink="">
      <xdr:nvSpPr>
        <xdr:cNvPr id="252" name="楕円 251"/>
        <xdr:cNvSpPr/>
      </xdr:nvSpPr>
      <xdr:spPr>
        <a:xfrm>
          <a:off x="2857500" y="164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35864</xdr:rowOff>
    </xdr:from>
    <xdr:ext cx="534377" cy="259045"/>
    <xdr:sp macro="" textlink="">
      <xdr:nvSpPr>
        <xdr:cNvPr id="253" name="テキスト ボックス 252"/>
        <xdr:cNvSpPr txBox="1"/>
      </xdr:nvSpPr>
      <xdr:spPr>
        <a:xfrm>
          <a:off x="2641111" y="164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126062</xdr:rowOff>
    </xdr:from>
    <xdr:to>
      <xdr:col>10</xdr:col>
      <xdr:colOff>165100</xdr:colOff>
      <xdr:row>96</xdr:row>
      <xdr:rowOff>56212</xdr:rowOff>
    </xdr:to>
    <xdr:sp macro="" textlink="">
      <xdr:nvSpPr>
        <xdr:cNvPr id="254" name="楕円 253"/>
        <xdr:cNvSpPr/>
      </xdr:nvSpPr>
      <xdr:spPr>
        <a:xfrm>
          <a:off x="1968500" y="164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72739</xdr:rowOff>
    </xdr:from>
    <xdr:ext cx="534377" cy="259045"/>
    <xdr:sp macro="" textlink="">
      <xdr:nvSpPr>
        <xdr:cNvPr id="255" name="テキスト ボックス 254"/>
        <xdr:cNvSpPr txBox="1"/>
      </xdr:nvSpPr>
      <xdr:spPr>
        <a:xfrm>
          <a:off x="1752111" y="161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12852</xdr:rowOff>
    </xdr:from>
    <xdr:to>
      <xdr:col>6</xdr:col>
      <xdr:colOff>38100</xdr:colOff>
      <xdr:row>96</xdr:row>
      <xdr:rowOff>114452</xdr:rowOff>
    </xdr:to>
    <xdr:sp macro="" textlink="">
      <xdr:nvSpPr>
        <xdr:cNvPr id="256" name="楕円 255"/>
        <xdr:cNvSpPr/>
      </xdr:nvSpPr>
      <xdr:spPr>
        <a:xfrm>
          <a:off x="1079500" y="164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105579</xdr:rowOff>
    </xdr:from>
    <xdr:ext cx="534377" cy="259045"/>
    <xdr:sp macro="" textlink="">
      <xdr:nvSpPr>
        <xdr:cNvPr id="257" name="テキスト ボックス 256"/>
        <xdr:cNvSpPr txBox="1"/>
      </xdr:nvSpPr>
      <xdr:spPr>
        <a:xfrm>
          <a:off x="863111" y="1656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66318</xdr:rowOff>
    </xdr:from>
    <xdr:to>
      <xdr:col>55</xdr:col>
      <xdr:colOff>0</xdr:colOff>
      <xdr:row>32</xdr:row>
      <xdr:rowOff>145973</xdr:rowOff>
    </xdr:to>
    <xdr:cxnSp macro="">
      <xdr:nvCxnSpPr>
        <xdr:cNvPr id="286" name="直線コネクタ 285"/>
        <xdr:cNvCxnSpPr/>
      </xdr:nvCxnSpPr>
      <xdr:spPr>
        <a:xfrm flipV="1">
          <a:off x="9639300" y="5552718"/>
          <a:ext cx="838200" cy="7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145973</xdr:rowOff>
    </xdr:from>
    <xdr:to>
      <xdr:col>50</xdr:col>
      <xdr:colOff>114300</xdr:colOff>
      <xdr:row>34</xdr:row>
      <xdr:rowOff>73473</xdr:rowOff>
    </xdr:to>
    <xdr:cxnSp macro="">
      <xdr:nvCxnSpPr>
        <xdr:cNvPr id="289" name="直線コネクタ 288"/>
        <xdr:cNvCxnSpPr/>
      </xdr:nvCxnSpPr>
      <xdr:spPr>
        <a:xfrm flipV="1">
          <a:off x="8750300" y="5632373"/>
          <a:ext cx="889000" cy="27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1887</xdr:rowOff>
    </xdr:from>
    <xdr:to>
      <xdr:col>45</xdr:col>
      <xdr:colOff>177800</xdr:colOff>
      <xdr:row>34</xdr:row>
      <xdr:rowOff>73473</xdr:rowOff>
    </xdr:to>
    <xdr:cxnSp macro="">
      <xdr:nvCxnSpPr>
        <xdr:cNvPr id="292" name="直線コネクタ 291"/>
        <xdr:cNvCxnSpPr/>
      </xdr:nvCxnSpPr>
      <xdr:spPr>
        <a:xfrm>
          <a:off x="7861300" y="5316837"/>
          <a:ext cx="889000" cy="58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1887</xdr:rowOff>
    </xdr:from>
    <xdr:to>
      <xdr:col>41</xdr:col>
      <xdr:colOff>50800</xdr:colOff>
      <xdr:row>35</xdr:row>
      <xdr:rowOff>32334</xdr:rowOff>
    </xdr:to>
    <xdr:cxnSp macro="">
      <xdr:nvCxnSpPr>
        <xdr:cNvPr id="295" name="直線コネクタ 294"/>
        <xdr:cNvCxnSpPr/>
      </xdr:nvCxnSpPr>
      <xdr:spPr>
        <a:xfrm flipV="1">
          <a:off x="6972300" y="5316837"/>
          <a:ext cx="889000" cy="7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15518</xdr:rowOff>
    </xdr:from>
    <xdr:to>
      <xdr:col>55</xdr:col>
      <xdr:colOff>50800</xdr:colOff>
      <xdr:row>32</xdr:row>
      <xdr:rowOff>117118</xdr:rowOff>
    </xdr:to>
    <xdr:sp macro="" textlink="">
      <xdr:nvSpPr>
        <xdr:cNvPr id="305" name="楕円 304"/>
        <xdr:cNvSpPr/>
      </xdr:nvSpPr>
      <xdr:spPr>
        <a:xfrm>
          <a:off x="10426700" y="55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101895</xdr:rowOff>
    </xdr:from>
    <xdr:ext cx="599010" cy="259045"/>
    <xdr:sp macro="" textlink="">
      <xdr:nvSpPr>
        <xdr:cNvPr id="306" name="補助費等該当値テキスト"/>
        <xdr:cNvSpPr txBox="1"/>
      </xdr:nvSpPr>
      <xdr:spPr>
        <a:xfrm>
          <a:off x="10528300" y="541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95173</xdr:rowOff>
    </xdr:from>
    <xdr:to>
      <xdr:col>50</xdr:col>
      <xdr:colOff>165100</xdr:colOff>
      <xdr:row>33</xdr:row>
      <xdr:rowOff>25323</xdr:rowOff>
    </xdr:to>
    <xdr:sp macro="" textlink="">
      <xdr:nvSpPr>
        <xdr:cNvPr id="307" name="楕円 306"/>
        <xdr:cNvSpPr/>
      </xdr:nvSpPr>
      <xdr:spPr>
        <a:xfrm>
          <a:off x="9588500" y="558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41850</xdr:rowOff>
    </xdr:from>
    <xdr:ext cx="599010" cy="259045"/>
    <xdr:sp macro="" textlink="">
      <xdr:nvSpPr>
        <xdr:cNvPr id="308" name="テキスト ボックス 307"/>
        <xdr:cNvSpPr txBox="1"/>
      </xdr:nvSpPr>
      <xdr:spPr>
        <a:xfrm>
          <a:off x="9339795" y="535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22673</xdr:rowOff>
    </xdr:from>
    <xdr:to>
      <xdr:col>46</xdr:col>
      <xdr:colOff>38100</xdr:colOff>
      <xdr:row>34</xdr:row>
      <xdr:rowOff>124273</xdr:rowOff>
    </xdr:to>
    <xdr:sp macro="" textlink="">
      <xdr:nvSpPr>
        <xdr:cNvPr id="309" name="楕円 308"/>
        <xdr:cNvSpPr/>
      </xdr:nvSpPr>
      <xdr:spPr>
        <a:xfrm>
          <a:off x="8699500" y="58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140800</xdr:rowOff>
    </xdr:from>
    <xdr:ext cx="599010" cy="259045"/>
    <xdr:sp macro="" textlink="">
      <xdr:nvSpPr>
        <xdr:cNvPr id="310" name="テキスト ボックス 309"/>
        <xdr:cNvSpPr txBox="1"/>
      </xdr:nvSpPr>
      <xdr:spPr>
        <a:xfrm>
          <a:off x="8450795" y="562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122537</xdr:rowOff>
    </xdr:from>
    <xdr:to>
      <xdr:col>41</xdr:col>
      <xdr:colOff>101600</xdr:colOff>
      <xdr:row>31</xdr:row>
      <xdr:rowOff>52687</xdr:rowOff>
    </xdr:to>
    <xdr:sp macro="" textlink="">
      <xdr:nvSpPr>
        <xdr:cNvPr id="311" name="楕円 310"/>
        <xdr:cNvSpPr/>
      </xdr:nvSpPr>
      <xdr:spPr>
        <a:xfrm>
          <a:off x="7810500" y="52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69214</xdr:rowOff>
    </xdr:from>
    <xdr:ext cx="599010" cy="259045"/>
    <xdr:sp macro="" textlink="">
      <xdr:nvSpPr>
        <xdr:cNvPr id="312" name="テキスト ボックス 311"/>
        <xdr:cNvSpPr txBox="1"/>
      </xdr:nvSpPr>
      <xdr:spPr>
        <a:xfrm>
          <a:off x="7561795" y="50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152984</xdr:rowOff>
    </xdr:from>
    <xdr:to>
      <xdr:col>36</xdr:col>
      <xdr:colOff>165100</xdr:colOff>
      <xdr:row>35</xdr:row>
      <xdr:rowOff>83134</xdr:rowOff>
    </xdr:to>
    <xdr:sp macro="" textlink="">
      <xdr:nvSpPr>
        <xdr:cNvPr id="313" name="楕円 312"/>
        <xdr:cNvSpPr/>
      </xdr:nvSpPr>
      <xdr:spPr>
        <a:xfrm>
          <a:off x="6921500" y="598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99661</xdr:rowOff>
    </xdr:from>
    <xdr:ext cx="599010" cy="259045"/>
    <xdr:sp macro="" textlink="">
      <xdr:nvSpPr>
        <xdr:cNvPr id="314" name="テキスト ボックス 313"/>
        <xdr:cNvSpPr txBox="1"/>
      </xdr:nvSpPr>
      <xdr:spPr>
        <a:xfrm>
          <a:off x="6672795" y="575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149309</xdr:rowOff>
    </xdr:from>
    <xdr:to>
      <xdr:col>55</xdr:col>
      <xdr:colOff>0</xdr:colOff>
      <xdr:row>57</xdr:row>
      <xdr:rowOff>2751</xdr:rowOff>
    </xdr:to>
    <xdr:cxnSp macro="">
      <xdr:nvCxnSpPr>
        <xdr:cNvPr id="343" name="直線コネクタ 342"/>
        <xdr:cNvCxnSpPr/>
      </xdr:nvCxnSpPr>
      <xdr:spPr>
        <a:xfrm>
          <a:off x="9639300" y="9579059"/>
          <a:ext cx="838200" cy="19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149309</xdr:rowOff>
    </xdr:from>
    <xdr:to>
      <xdr:col>50</xdr:col>
      <xdr:colOff>114300</xdr:colOff>
      <xdr:row>58</xdr:row>
      <xdr:rowOff>23906</xdr:rowOff>
    </xdr:to>
    <xdr:cxnSp macro="">
      <xdr:nvCxnSpPr>
        <xdr:cNvPr id="346" name="直線コネクタ 345"/>
        <xdr:cNvCxnSpPr/>
      </xdr:nvCxnSpPr>
      <xdr:spPr>
        <a:xfrm flipV="1">
          <a:off x="8750300" y="9579059"/>
          <a:ext cx="889000" cy="38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23906</xdr:rowOff>
    </xdr:from>
    <xdr:to>
      <xdr:col>45</xdr:col>
      <xdr:colOff>177800</xdr:colOff>
      <xdr:row>58</xdr:row>
      <xdr:rowOff>59444</xdr:rowOff>
    </xdr:to>
    <xdr:cxnSp macro="">
      <xdr:nvCxnSpPr>
        <xdr:cNvPr id="349" name="直線コネクタ 348"/>
        <xdr:cNvCxnSpPr/>
      </xdr:nvCxnSpPr>
      <xdr:spPr>
        <a:xfrm flipV="1">
          <a:off x="7861300" y="9968006"/>
          <a:ext cx="889000" cy="3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165937</xdr:rowOff>
    </xdr:from>
    <xdr:to>
      <xdr:col>41</xdr:col>
      <xdr:colOff>50800</xdr:colOff>
      <xdr:row>58</xdr:row>
      <xdr:rowOff>59444</xdr:rowOff>
    </xdr:to>
    <xdr:cxnSp macro="">
      <xdr:nvCxnSpPr>
        <xdr:cNvPr id="352" name="直線コネクタ 351"/>
        <xdr:cNvCxnSpPr/>
      </xdr:nvCxnSpPr>
      <xdr:spPr>
        <a:xfrm>
          <a:off x="6972300" y="9767137"/>
          <a:ext cx="889000" cy="2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123401</xdr:rowOff>
    </xdr:from>
    <xdr:to>
      <xdr:col>55</xdr:col>
      <xdr:colOff>50800</xdr:colOff>
      <xdr:row>57</xdr:row>
      <xdr:rowOff>53551</xdr:rowOff>
    </xdr:to>
    <xdr:sp macro="" textlink="">
      <xdr:nvSpPr>
        <xdr:cNvPr id="362" name="楕円 361"/>
        <xdr:cNvSpPr/>
      </xdr:nvSpPr>
      <xdr:spPr>
        <a:xfrm>
          <a:off x="10426700" y="97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146278</xdr:rowOff>
    </xdr:from>
    <xdr:ext cx="599010" cy="259045"/>
    <xdr:sp macro="" textlink="">
      <xdr:nvSpPr>
        <xdr:cNvPr id="363" name="普通建設事業費該当値テキスト"/>
        <xdr:cNvSpPr txBox="1"/>
      </xdr:nvSpPr>
      <xdr:spPr>
        <a:xfrm>
          <a:off x="10528300" y="957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98509</xdr:rowOff>
    </xdr:from>
    <xdr:to>
      <xdr:col>50</xdr:col>
      <xdr:colOff>165100</xdr:colOff>
      <xdr:row>56</xdr:row>
      <xdr:rowOff>28659</xdr:rowOff>
    </xdr:to>
    <xdr:sp macro="" textlink="">
      <xdr:nvSpPr>
        <xdr:cNvPr id="364" name="楕円 363"/>
        <xdr:cNvSpPr/>
      </xdr:nvSpPr>
      <xdr:spPr>
        <a:xfrm>
          <a:off x="9588500" y="952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45186</xdr:rowOff>
    </xdr:from>
    <xdr:ext cx="599010" cy="259045"/>
    <xdr:sp macro="" textlink="">
      <xdr:nvSpPr>
        <xdr:cNvPr id="365" name="テキスト ボックス 364"/>
        <xdr:cNvSpPr txBox="1"/>
      </xdr:nvSpPr>
      <xdr:spPr>
        <a:xfrm>
          <a:off x="9339795" y="930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144556</xdr:rowOff>
    </xdr:from>
    <xdr:to>
      <xdr:col>46</xdr:col>
      <xdr:colOff>38100</xdr:colOff>
      <xdr:row>58</xdr:row>
      <xdr:rowOff>74706</xdr:rowOff>
    </xdr:to>
    <xdr:sp macro="" textlink="">
      <xdr:nvSpPr>
        <xdr:cNvPr id="366" name="楕円 365"/>
        <xdr:cNvSpPr/>
      </xdr:nvSpPr>
      <xdr:spPr>
        <a:xfrm>
          <a:off x="8699500" y="991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65833</xdr:rowOff>
    </xdr:from>
    <xdr:ext cx="599010" cy="259045"/>
    <xdr:sp macro="" textlink="">
      <xdr:nvSpPr>
        <xdr:cNvPr id="367" name="テキスト ボックス 366"/>
        <xdr:cNvSpPr txBox="1"/>
      </xdr:nvSpPr>
      <xdr:spPr>
        <a:xfrm>
          <a:off x="8450795" y="1000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8644</xdr:rowOff>
    </xdr:from>
    <xdr:to>
      <xdr:col>41</xdr:col>
      <xdr:colOff>101600</xdr:colOff>
      <xdr:row>58</xdr:row>
      <xdr:rowOff>110244</xdr:rowOff>
    </xdr:to>
    <xdr:sp macro="" textlink="">
      <xdr:nvSpPr>
        <xdr:cNvPr id="368" name="楕円 367"/>
        <xdr:cNvSpPr/>
      </xdr:nvSpPr>
      <xdr:spPr>
        <a:xfrm>
          <a:off x="7810500" y="995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101371</xdr:rowOff>
    </xdr:from>
    <xdr:ext cx="599010" cy="259045"/>
    <xdr:sp macro="" textlink="">
      <xdr:nvSpPr>
        <xdr:cNvPr id="369" name="テキスト ボックス 368"/>
        <xdr:cNvSpPr txBox="1"/>
      </xdr:nvSpPr>
      <xdr:spPr>
        <a:xfrm>
          <a:off x="7561795" y="1004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115137</xdr:rowOff>
    </xdr:from>
    <xdr:to>
      <xdr:col>36</xdr:col>
      <xdr:colOff>165100</xdr:colOff>
      <xdr:row>57</xdr:row>
      <xdr:rowOff>45287</xdr:rowOff>
    </xdr:to>
    <xdr:sp macro="" textlink="">
      <xdr:nvSpPr>
        <xdr:cNvPr id="370" name="楕円 369"/>
        <xdr:cNvSpPr/>
      </xdr:nvSpPr>
      <xdr:spPr>
        <a:xfrm>
          <a:off x="6921500" y="97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61814</xdr:rowOff>
    </xdr:from>
    <xdr:ext cx="599010" cy="259045"/>
    <xdr:sp macro="" textlink="">
      <xdr:nvSpPr>
        <xdr:cNvPr id="371" name="テキスト ボックス 370"/>
        <xdr:cNvSpPr txBox="1"/>
      </xdr:nvSpPr>
      <xdr:spPr>
        <a:xfrm>
          <a:off x="6672795" y="949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126212</xdr:rowOff>
    </xdr:from>
    <xdr:to>
      <xdr:col>55</xdr:col>
      <xdr:colOff>0</xdr:colOff>
      <xdr:row>76</xdr:row>
      <xdr:rowOff>63802</xdr:rowOff>
    </xdr:to>
    <xdr:cxnSp macro="">
      <xdr:nvCxnSpPr>
        <xdr:cNvPr id="402" name="直線コネクタ 401"/>
        <xdr:cNvCxnSpPr/>
      </xdr:nvCxnSpPr>
      <xdr:spPr>
        <a:xfrm>
          <a:off x="9639300" y="12813512"/>
          <a:ext cx="838200" cy="28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126212</xdr:rowOff>
    </xdr:from>
    <xdr:to>
      <xdr:col>50</xdr:col>
      <xdr:colOff>114300</xdr:colOff>
      <xdr:row>77</xdr:row>
      <xdr:rowOff>167501</xdr:rowOff>
    </xdr:to>
    <xdr:cxnSp macro="">
      <xdr:nvCxnSpPr>
        <xdr:cNvPr id="405" name="直線コネクタ 404"/>
        <xdr:cNvCxnSpPr/>
      </xdr:nvCxnSpPr>
      <xdr:spPr>
        <a:xfrm flipV="1">
          <a:off x="8750300" y="12813512"/>
          <a:ext cx="889000" cy="55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167501</xdr:rowOff>
    </xdr:from>
    <xdr:to>
      <xdr:col>45</xdr:col>
      <xdr:colOff>177800</xdr:colOff>
      <xdr:row>78</xdr:row>
      <xdr:rowOff>46820</xdr:rowOff>
    </xdr:to>
    <xdr:cxnSp macro="">
      <xdr:nvCxnSpPr>
        <xdr:cNvPr id="408" name="直線コネクタ 407"/>
        <xdr:cNvCxnSpPr/>
      </xdr:nvCxnSpPr>
      <xdr:spPr>
        <a:xfrm flipV="1">
          <a:off x="7861300" y="13369151"/>
          <a:ext cx="889000" cy="5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46820</xdr:rowOff>
    </xdr:from>
    <xdr:to>
      <xdr:col>41</xdr:col>
      <xdr:colOff>50800</xdr:colOff>
      <xdr:row>79</xdr:row>
      <xdr:rowOff>98879</xdr:rowOff>
    </xdr:to>
    <xdr:cxnSp macro="">
      <xdr:nvCxnSpPr>
        <xdr:cNvPr id="411" name="直線コネクタ 410"/>
        <xdr:cNvCxnSpPr/>
      </xdr:nvCxnSpPr>
      <xdr:spPr>
        <a:xfrm flipV="1">
          <a:off x="6972300" y="13419920"/>
          <a:ext cx="889000" cy="2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13002</xdr:rowOff>
    </xdr:from>
    <xdr:to>
      <xdr:col>55</xdr:col>
      <xdr:colOff>50800</xdr:colOff>
      <xdr:row>76</xdr:row>
      <xdr:rowOff>114602</xdr:rowOff>
    </xdr:to>
    <xdr:sp macro="" textlink="">
      <xdr:nvSpPr>
        <xdr:cNvPr id="421" name="楕円 420"/>
        <xdr:cNvSpPr/>
      </xdr:nvSpPr>
      <xdr:spPr>
        <a:xfrm>
          <a:off x="10426700" y="130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35879</xdr:rowOff>
    </xdr:from>
    <xdr:ext cx="599010" cy="259045"/>
    <xdr:sp macro="" textlink="">
      <xdr:nvSpPr>
        <xdr:cNvPr id="422" name="普通建設事業費 （ うち新規整備　）該当値テキスト"/>
        <xdr:cNvSpPr txBox="1"/>
      </xdr:nvSpPr>
      <xdr:spPr>
        <a:xfrm>
          <a:off x="10528300" y="1289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75412</xdr:rowOff>
    </xdr:from>
    <xdr:to>
      <xdr:col>50</xdr:col>
      <xdr:colOff>165100</xdr:colOff>
      <xdr:row>75</xdr:row>
      <xdr:rowOff>5562</xdr:rowOff>
    </xdr:to>
    <xdr:sp macro="" textlink="">
      <xdr:nvSpPr>
        <xdr:cNvPr id="423" name="楕円 422"/>
        <xdr:cNvSpPr/>
      </xdr:nvSpPr>
      <xdr:spPr>
        <a:xfrm>
          <a:off x="9588500" y="1276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22089</xdr:rowOff>
    </xdr:from>
    <xdr:ext cx="599010" cy="259045"/>
    <xdr:sp macro="" textlink="">
      <xdr:nvSpPr>
        <xdr:cNvPr id="424" name="テキスト ボックス 423"/>
        <xdr:cNvSpPr txBox="1"/>
      </xdr:nvSpPr>
      <xdr:spPr>
        <a:xfrm>
          <a:off x="9339795" y="1253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116701</xdr:rowOff>
    </xdr:from>
    <xdr:to>
      <xdr:col>46</xdr:col>
      <xdr:colOff>38100</xdr:colOff>
      <xdr:row>78</xdr:row>
      <xdr:rowOff>46851</xdr:rowOff>
    </xdr:to>
    <xdr:sp macro="" textlink="">
      <xdr:nvSpPr>
        <xdr:cNvPr id="425" name="楕円 424"/>
        <xdr:cNvSpPr/>
      </xdr:nvSpPr>
      <xdr:spPr>
        <a:xfrm>
          <a:off x="8699500" y="133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63378</xdr:rowOff>
    </xdr:from>
    <xdr:ext cx="599010" cy="259045"/>
    <xdr:sp macro="" textlink="">
      <xdr:nvSpPr>
        <xdr:cNvPr id="426" name="テキスト ボックス 425"/>
        <xdr:cNvSpPr txBox="1"/>
      </xdr:nvSpPr>
      <xdr:spPr>
        <a:xfrm>
          <a:off x="8450795" y="1309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167470</xdr:rowOff>
    </xdr:from>
    <xdr:to>
      <xdr:col>41</xdr:col>
      <xdr:colOff>101600</xdr:colOff>
      <xdr:row>78</xdr:row>
      <xdr:rowOff>97620</xdr:rowOff>
    </xdr:to>
    <xdr:sp macro="" textlink="">
      <xdr:nvSpPr>
        <xdr:cNvPr id="427" name="楕円 426"/>
        <xdr:cNvSpPr/>
      </xdr:nvSpPr>
      <xdr:spPr>
        <a:xfrm>
          <a:off x="7810500" y="133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114147</xdr:rowOff>
    </xdr:from>
    <xdr:ext cx="599010" cy="259045"/>
    <xdr:sp macro="" textlink="">
      <xdr:nvSpPr>
        <xdr:cNvPr id="428" name="テキスト ボックス 427"/>
        <xdr:cNvSpPr txBox="1"/>
      </xdr:nvSpPr>
      <xdr:spPr>
        <a:xfrm>
          <a:off x="7561795" y="1314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29" name="楕円 428"/>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0" name="テキスト ボックス 429"/>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98879</xdr:rowOff>
    </xdr:from>
    <xdr:to>
      <xdr:col>55</xdr:col>
      <xdr:colOff>0</xdr:colOff>
      <xdr:row>99</xdr:row>
      <xdr:rowOff>98879</xdr:rowOff>
    </xdr:to>
    <xdr:cxnSp macro="">
      <xdr:nvCxnSpPr>
        <xdr:cNvPr id="461" name="直線コネクタ 460"/>
        <xdr:cNvCxnSpPr/>
      </xdr:nvCxnSpPr>
      <xdr:spPr>
        <a:xfrm>
          <a:off x="9639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98879</xdr:rowOff>
    </xdr:from>
    <xdr:to>
      <xdr:col>50</xdr:col>
      <xdr:colOff>114300</xdr:colOff>
      <xdr:row>99</xdr:row>
      <xdr:rowOff>98879</xdr:rowOff>
    </xdr:to>
    <xdr:cxnSp macro="">
      <xdr:nvCxnSpPr>
        <xdr:cNvPr id="464" name="直線コネクタ 463"/>
        <xdr:cNvCxnSpPr/>
      </xdr:nvCxnSpPr>
      <xdr:spPr>
        <a:xfrm>
          <a:off x="8750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98879</xdr:rowOff>
    </xdr:from>
    <xdr:to>
      <xdr:col>45</xdr:col>
      <xdr:colOff>177800</xdr:colOff>
      <xdr:row>99</xdr:row>
      <xdr:rowOff>98879</xdr:rowOff>
    </xdr:to>
    <xdr:cxnSp macro="">
      <xdr:nvCxnSpPr>
        <xdr:cNvPr id="467" name="直線コネクタ 466"/>
        <xdr:cNvCxnSpPr/>
      </xdr:nvCxnSpPr>
      <xdr:spPr>
        <a:xfrm>
          <a:off x="7861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166591</xdr:rowOff>
    </xdr:from>
    <xdr:to>
      <xdr:col>41</xdr:col>
      <xdr:colOff>50800</xdr:colOff>
      <xdr:row>99</xdr:row>
      <xdr:rowOff>98879</xdr:rowOff>
    </xdr:to>
    <xdr:cxnSp macro="">
      <xdr:nvCxnSpPr>
        <xdr:cNvPr id="470" name="直線コネクタ 469"/>
        <xdr:cNvCxnSpPr/>
      </xdr:nvCxnSpPr>
      <xdr:spPr>
        <a:xfrm>
          <a:off x="6972300" y="16797241"/>
          <a:ext cx="889000" cy="27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48079</xdr:rowOff>
    </xdr:from>
    <xdr:to>
      <xdr:col>55</xdr:col>
      <xdr:colOff>50800</xdr:colOff>
      <xdr:row>99</xdr:row>
      <xdr:rowOff>149679</xdr:rowOff>
    </xdr:to>
    <xdr:sp macro="" textlink="">
      <xdr:nvSpPr>
        <xdr:cNvPr id="480" name="楕円 479"/>
        <xdr:cNvSpPr/>
      </xdr:nvSpPr>
      <xdr:spPr>
        <a:xfrm>
          <a:off x="10426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134456</xdr:rowOff>
    </xdr:from>
    <xdr:ext cx="249299" cy="259045"/>
    <xdr:sp macro="" textlink="">
      <xdr:nvSpPr>
        <xdr:cNvPr id="481" name="普通建設事業費 （ うち更新整備　）該当値テキスト"/>
        <xdr:cNvSpPr txBox="1"/>
      </xdr:nvSpPr>
      <xdr:spPr>
        <a:xfrm>
          <a:off x="10528300" y="16936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48079</xdr:rowOff>
    </xdr:from>
    <xdr:to>
      <xdr:col>50</xdr:col>
      <xdr:colOff>165100</xdr:colOff>
      <xdr:row>99</xdr:row>
      <xdr:rowOff>149679</xdr:rowOff>
    </xdr:to>
    <xdr:sp macro="" textlink="">
      <xdr:nvSpPr>
        <xdr:cNvPr id="482" name="楕円 481"/>
        <xdr:cNvSpPr/>
      </xdr:nvSpPr>
      <xdr:spPr>
        <a:xfrm>
          <a:off x="9588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99</xdr:row>
      <xdr:rowOff>140806</xdr:rowOff>
    </xdr:from>
    <xdr:ext cx="249299" cy="259045"/>
    <xdr:sp macro="" textlink="">
      <xdr:nvSpPr>
        <xdr:cNvPr id="483" name="テキスト ボックス 482"/>
        <xdr:cNvSpPr txBox="1"/>
      </xdr:nvSpPr>
      <xdr:spPr>
        <a:xfrm>
          <a:off x="9514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48079</xdr:rowOff>
    </xdr:from>
    <xdr:to>
      <xdr:col>46</xdr:col>
      <xdr:colOff>38100</xdr:colOff>
      <xdr:row>99</xdr:row>
      <xdr:rowOff>149679</xdr:rowOff>
    </xdr:to>
    <xdr:sp macro="" textlink="">
      <xdr:nvSpPr>
        <xdr:cNvPr id="484" name="楕円 483"/>
        <xdr:cNvSpPr/>
      </xdr:nvSpPr>
      <xdr:spPr>
        <a:xfrm>
          <a:off x="8699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140806</xdr:rowOff>
    </xdr:from>
    <xdr:ext cx="249299" cy="259045"/>
    <xdr:sp macro="" textlink="">
      <xdr:nvSpPr>
        <xdr:cNvPr id="485" name="テキスト ボックス 484"/>
        <xdr:cNvSpPr txBox="1"/>
      </xdr:nvSpPr>
      <xdr:spPr>
        <a:xfrm>
          <a:off x="8625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48079</xdr:rowOff>
    </xdr:from>
    <xdr:to>
      <xdr:col>41</xdr:col>
      <xdr:colOff>101600</xdr:colOff>
      <xdr:row>99</xdr:row>
      <xdr:rowOff>149679</xdr:rowOff>
    </xdr:to>
    <xdr:sp macro="" textlink="">
      <xdr:nvSpPr>
        <xdr:cNvPr id="486" name="楕円 485"/>
        <xdr:cNvSpPr/>
      </xdr:nvSpPr>
      <xdr:spPr>
        <a:xfrm>
          <a:off x="7810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140806</xdr:rowOff>
    </xdr:from>
    <xdr:ext cx="249299" cy="259045"/>
    <xdr:sp macro="" textlink="">
      <xdr:nvSpPr>
        <xdr:cNvPr id="487" name="テキスト ボックス 486"/>
        <xdr:cNvSpPr txBox="1"/>
      </xdr:nvSpPr>
      <xdr:spPr>
        <a:xfrm>
          <a:off x="7736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115791</xdr:rowOff>
    </xdr:from>
    <xdr:to>
      <xdr:col>36</xdr:col>
      <xdr:colOff>165100</xdr:colOff>
      <xdr:row>98</xdr:row>
      <xdr:rowOff>45941</xdr:rowOff>
    </xdr:to>
    <xdr:sp macro="" textlink="">
      <xdr:nvSpPr>
        <xdr:cNvPr id="488" name="楕円 487"/>
        <xdr:cNvSpPr/>
      </xdr:nvSpPr>
      <xdr:spPr>
        <a:xfrm>
          <a:off x="6921500" y="167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62468</xdr:rowOff>
    </xdr:from>
    <xdr:ext cx="599010" cy="259045"/>
    <xdr:sp macro="" textlink="">
      <xdr:nvSpPr>
        <xdr:cNvPr id="489" name="テキスト ボックス 488"/>
        <xdr:cNvSpPr txBox="1"/>
      </xdr:nvSpPr>
      <xdr:spPr>
        <a:xfrm>
          <a:off x="6672795" y="1652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71781</xdr:rowOff>
    </xdr:from>
    <xdr:to>
      <xdr:col>85</xdr:col>
      <xdr:colOff>127000</xdr:colOff>
      <xdr:row>73</xdr:row>
      <xdr:rowOff>168842</xdr:rowOff>
    </xdr:to>
    <xdr:cxnSp macro="">
      <xdr:nvCxnSpPr>
        <xdr:cNvPr id="632" name="直線コネクタ 631"/>
        <xdr:cNvCxnSpPr/>
      </xdr:nvCxnSpPr>
      <xdr:spPr>
        <a:xfrm flipV="1">
          <a:off x="15481300" y="12587631"/>
          <a:ext cx="838200" cy="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168842</xdr:rowOff>
    </xdr:from>
    <xdr:to>
      <xdr:col>81</xdr:col>
      <xdr:colOff>50800</xdr:colOff>
      <xdr:row>74</xdr:row>
      <xdr:rowOff>166090</xdr:rowOff>
    </xdr:to>
    <xdr:cxnSp macro="">
      <xdr:nvCxnSpPr>
        <xdr:cNvPr id="635" name="直線コネクタ 634"/>
        <xdr:cNvCxnSpPr/>
      </xdr:nvCxnSpPr>
      <xdr:spPr>
        <a:xfrm flipV="1">
          <a:off x="14592300" y="12684692"/>
          <a:ext cx="889000" cy="16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166090</xdr:rowOff>
    </xdr:from>
    <xdr:to>
      <xdr:col>76</xdr:col>
      <xdr:colOff>114300</xdr:colOff>
      <xdr:row>75</xdr:row>
      <xdr:rowOff>28707</xdr:rowOff>
    </xdr:to>
    <xdr:cxnSp macro="">
      <xdr:nvCxnSpPr>
        <xdr:cNvPr id="638" name="直線コネクタ 637"/>
        <xdr:cNvCxnSpPr/>
      </xdr:nvCxnSpPr>
      <xdr:spPr>
        <a:xfrm flipV="1">
          <a:off x="13703300" y="12853390"/>
          <a:ext cx="889000" cy="3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21619</xdr:rowOff>
    </xdr:from>
    <xdr:to>
      <xdr:col>71</xdr:col>
      <xdr:colOff>177800</xdr:colOff>
      <xdr:row>75</xdr:row>
      <xdr:rowOff>28707</xdr:rowOff>
    </xdr:to>
    <xdr:cxnSp macro="">
      <xdr:nvCxnSpPr>
        <xdr:cNvPr id="641" name="直線コネクタ 640"/>
        <xdr:cNvCxnSpPr/>
      </xdr:nvCxnSpPr>
      <xdr:spPr>
        <a:xfrm>
          <a:off x="12814300" y="12194569"/>
          <a:ext cx="889000" cy="69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20981</xdr:rowOff>
    </xdr:from>
    <xdr:to>
      <xdr:col>85</xdr:col>
      <xdr:colOff>177800</xdr:colOff>
      <xdr:row>73</xdr:row>
      <xdr:rowOff>122581</xdr:rowOff>
    </xdr:to>
    <xdr:sp macro="" textlink="">
      <xdr:nvSpPr>
        <xdr:cNvPr id="651" name="楕円 650"/>
        <xdr:cNvSpPr/>
      </xdr:nvSpPr>
      <xdr:spPr>
        <a:xfrm>
          <a:off x="16268700" y="1253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43858</xdr:rowOff>
    </xdr:from>
    <xdr:ext cx="599010" cy="259045"/>
    <xdr:sp macro="" textlink="">
      <xdr:nvSpPr>
        <xdr:cNvPr id="652" name="公債費該当値テキスト"/>
        <xdr:cNvSpPr txBox="1"/>
      </xdr:nvSpPr>
      <xdr:spPr>
        <a:xfrm>
          <a:off x="16370300" y="1238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118042</xdr:rowOff>
    </xdr:from>
    <xdr:to>
      <xdr:col>81</xdr:col>
      <xdr:colOff>101600</xdr:colOff>
      <xdr:row>74</xdr:row>
      <xdr:rowOff>48192</xdr:rowOff>
    </xdr:to>
    <xdr:sp macro="" textlink="">
      <xdr:nvSpPr>
        <xdr:cNvPr id="653" name="楕円 652"/>
        <xdr:cNvSpPr/>
      </xdr:nvSpPr>
      <xdr:spPr>
        <a:xfrm>
          <a:off x="15430500" y="1263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64719</xdr:rowOff>
    </xdr:from>
    <xdr:ext cx="599010" cy="259045"/>
    <xdr:sp macro="" textlink="">
      <xdr:nvSpPr>
        <xdr:cNvPr id="654" name="テキスト ボックス 653"/>
        <xdr:cNvSpPr txBox="1"/>
      </xdr:nvSpPr>
      <xdr:spPr>
        <a:xfrm>
          <a:off x="15181795" y="1240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115290</xdr:rowOff>
    </xdr:from>
    <xdr:to>
      <xdr:col>76</xdr:col>
      <xdr:colOff>165100</xdr:colOff>
      <xdr:row>75</xdr:row>
      <xdr:rowOff>45440</xdr:rowOff>
    </xdr:to>
    <xdr:sp macro="" textlink="">
      <xdr:nvSpPr>
        <xdr:cNvPr id="655" name="楕円 654"/>
        <xdr:cNvSpPr/>
      </xdr:nvSpPr>
      <xdr:spPr>
        <a:xfrm>
          <a:off x="14541500" y="128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61967</xdr:rowOff>
    </xdr:from>
    <xdr:ext cx="599010" cy="259045"/>
    <xdr:sp macro="" textlink="">
      <xdr:nvSpPr>
        <xdr:cNvPr id="656" name="テキスト ボックス 655"/>
        <xdr:cNvSpPr txBox="1"/>
      </xdr:nvSpPr>
      <xdr:spPr>
        <a:xfrm>
          <a:off x="14292795" y="1257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149357</xdr:rowOff>
    </xdr:from>
    <xdr:to>
      <xdr:col>72</xdr:col>
      <xdr:colOff>38100</xdr:colOff>
      <xdr:row>75</xdr:row>
      <xdr:rowOff>79507</xdr:rowOff>
    </xdr:to>
    <xdr:sp macro="" textlink="">
      <xdr:nvSpPr>
        <xdr:cNvPr id="657" name="楕円 656"/>
        <xdr:cNvSpPr/>
      </xdr:nvSpPr>
      <xdr:spPr>
        <a:xfrm>
          <a:off x="13652500" y="128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96034</xdr:rowOff>
    </xdr:from>
    <xdr:ext cx="599010" cy="259045"/>
    <xdr:sp macro="" textlink="">
      <xdr:nvSpPr>
        <xdr:cNvPr id="658" name="テキスト ボックス 657"/>
        <xdr:cNvSpPr txBox="1"/>
      </xdr:nvSpPr>
      <xdr:spPr>
        <a:xfrm>
          <a:off x="13403795" y="1261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142269</xdr:rowOff>
    </xdr:from>
    <xdr:to>
      <xdr:col>67</xdr:col>
      <xdr:colOff>101600</xdr:colOff>
      <xdr:row>71</xdr:row>
      <xdr:rowOff>72419</xdr:rowOff>
    </xdr:to>
    <xdr:sp macro="" textlink="">
      <xdr:nvSpPr>
        <xdr:cNvPr id="659" name="楕円 658"/>
        <xdr:cNvSpPr/>
      </xdr:nvSpPr>
      <xdr:spPr>
        <a:xfrm>
          <a:off x="12763500" y="121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88946</xdr:rowOff>
    </xdr:from>
    <xdr:ext cx="599010" cy="259045"/>
    <xdr:sp macro="" textlink="">
      <xdr:nvSpPr>
        <xdr:cNvPr id="660" name="テキスト ボックス 659"/>
        <xdr:cNvSpPr txBox="1"/>
      </xdr:nvSpPr>
      <xdr:spPr>
        <a:xfrm>
          <a:off x="12514795" y="119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37134</xdr:rowOff>
    </xdr:from>
    <xdr:to>
      <xdr:col>85</xdr:col>
      <xdr:colOff>127000</xdr:colOff>
      <xdr:row>98</xdr:row>
      <xdr:rowOff>94249</xdr:rowOff>
    </xdr:to>
    <xdr:cxnSp macro="">
      <xdr:nvCxnSpPr>
        <xdr:cNvPr id="689" name="直線コネクタ 688"/>
        <xdr:cNvCxnSpPr/>
      </xdr:nvCxnSpPr>
      <xdr:spPr>
        <a:xfrm flipV="1">
          <a:off x="15481300" y="16839234"/>
          <a:ext cx="838200" cy="5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90562</xdr:rowOff>
    </xdr:from>
    <xdr:to>
      <xdr:col>81</xdr:col>
      <xdr:colOff>50800</xdr:colOff>
      <xdr:row>98</xdr:row>
      <xdr:rowOff>94249</xdr:rowOff>
    </xdr:to>
    <xdr:cxnSp macro="">
      <xdr:nvCxnSpPr>
        <xdr:cNvPr id="692" name="直線コネクタ 691"/>
        <xdr:cNvCxnSpPr/>
      </xdr:nvCxnSpPr>
      <xdr:spPr>
        <a:xfrm>
          <a:off x="14592300" y="16892662"/>
          <a:ext cx="889000" cy="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68022</xdr:rowOff>
    </xdr:from>
    <xdr:to>
      <xdr:col>76</xdr:col>
      <xdr:colOff>114300</xdr:colOff>
      <xdr:row>98</xdr:row>
      <xdr:rowOff>90562</xdr:rowOff>
    </xdr:to>
    <xdr:cxnSp macro="">
      <xdr:nvCxnSpPr>
        <xdr:cNvPr id="695" name="直線コネクタ 694"/>
        <xdr:cNvCxnSpPr/>
      </xdr:nvCxnSpPr>
      <xdr:spPr>
        <a:xfrm>
          <a:off x="13703300" y="16870122"/>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68022</xdr:rowOff>
    </xdr:from>
    <xdr:to>
      <xdr:col>71</xdr:col>
      <xdr:colOff>177800</xdr:colOff>
      <xdr:row>99</xdr:row>
      <xdr:rowOff>5147</xdr:rowOff>
    </xdr:to>
    <xdr:cxnSp macro="">
      <xdr:nvCxnSpPr>
        <xdr:cNvPr id="698" name="直線コネクタ 697"/>
        <xdr:cNvCxnSpPr/>
      </xdr:nvCxnSpPr>
      <xdr:spPr>
        <a:xfrm flipV="1">
          <a:off x="12814300" y="16870122"/>
          <a:ext cx="889000" cy="10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157784</xdr:rowOff>
    </xdr:from>
    <xdr:to>
      <xdr:col>85</xdr:col>
      <xdr:colOff>177800</xdr:colOff>
      <xdr:row>98</xdr:row>
      <xdr:rowOff>87934</xdr:rowOff>
    </xdr:to>
    <xdr:sp macro="" textlink="">
      <xdr:nvSpPr>
        <xdr:cNvPr id="708" name="楕円 707"/>
        <xdr:cNvSpPr/>
      </xdr:nvSpPr>
      <xdr:spPr>
        <a:xfrm>
          <a:off x="16268700" y="1678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9211</xdr:rowOff>
    </xdr:from>
    <xdr:ext cx="599010" cy="259045"/>
    <xdr:sp macro="" textlink="">
      <xdr:nvSpPr>
        <xdr:cNvPr id="709" name="積立金該当値テキスト"/>
        <xdr:cNvSpPr txBox="1"/>
      </xdr:nvSpPr>
      <xdr:spPr>
        <a:xfrm>
          <a:off x="16370300" y="1663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43449</xdr:rowOff>
    </xdr:from>
    <xdr:to>
      <xdr:col>81</xdr:col>
      <xdr:colOff>101600</xdr:colOff>
      <xdr:row>98</xdr:row>
      <xdr:rowOff>145049</xdr:rowOff>
    </xdr:to>
    <xdr:sp macro="" textlink="">
      <xdr:nvSpPr>
        <xdr:cNvPr id="710" name="楕円 709"/>
        <xdr:cNvSpPr/>
      </xdr:nvSpPr>
      <xdr:spPr>
        <a:xfrm>
          <a:off x="15430500" y="168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136176</xdr:rowOff>
    </xdr:from>
    <xdr:ext cx="534377" cy="259045"/>
    <xdr:sp macro="" textlink="">
      <xdr:nvSpPr>
        <xdr:cNvPr id="711" name="テキスト ボックス 710"/>
        <xdr:cNvSpPr txBox="1"/>
      </xdr:nvSpPr>
      <xdr:spPr>
        <a:xfrm>
          <a:off x="15214111" y="1693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39762</xdr:rowOff>
    </xdr:from>
    <xdr:to>
      <xdr:col>76</xdr:col>
      <xdr:colOff>165100</xdr:colOff>
      <xdr:row>98</xdr:row>
      <xdr:rowOff>141362</xdr:rowOff>
    </xdr:to>
    <xdr:sp macro="" textlink="">
      <xdr:nvSpPr>
        <xdr:cNvPr id="712" name="楕円 711"/>
        <xdr:cNvSpPr/>
      </xdr:nvSpPr>
      <xdr:spPr>
        <a:xfrm>
          <a:off x="14541500" y="1684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132489</xdr:rowOff>
    </xdr:from>
    <xdr:ext cx="534377" cy="259045"/>
    <xdr:sp macro="" textlink="">
      <xdr:nvSpPr>
        <xdr:cNvPr id="713" name="テキスト ボックス 712"/>
        <xdr:cNvSpPr txBox="1"/>
      </xdr:nvSpPr>
      <xdr:spPr>
        <a:xfrm>
          <a:off x="14325111" y="1693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17222</xdr:rowOff>
    </xdr:from>
    <xdr:to>
      <xdr:col>72</xdr:col>
      <xdr:colOff>38100</xdr:colOff>
      <xdr:row>98</xdr:row>
      <xdr:rowOff>118822</xdr:rowOff>
    </xdr:to>
    <xdr:sp macro="" textlink="">
      <xdr:nvSpPr>
        <xdr:cNvPr id="714" name="楕円 713"/>
        <xdr:cNvSpPr/>
      </xdr:nvSpPr>
      <xdr:spPr>
        <a:xfrm>
          <a:off x="13652500" y="168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135349</xdr:rowOff>
    </xdr:from>
    <xdr:ext cx="599010" cy="259045"/>
    <xdr:sp macro="" textlink="">
      <xdr:nvSpPr>
        <xdr:cNvPr id="715" name="テキスト ボックス 714"/>
        <xdr:cNvSpPr txBox="1"/>
      </xdr:nvSpPr>
      <xdr:spPr>
        <a:xfrm>
          <a:off x="13403795" y="1659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125797</xdr:rowOff>
    </xdr:from>
    <xdr:to>
      <xdr:col>67</xdr:col>
      <xdr:colOff>101600</xdr:colOff>
      <xdr:row>99</xdr:row>
      <xdr:rowOff>55947</xdr:rowOff>
    </xdr:to>
    <xdr:sp macro="" textlink="">
      <xdr:nvSpPr>
        <xdr:cNvPr id="716" name="楕円 715"/>
        <xdr:cNvSpPr/>
      </xdr:nvSpPr>
      <xdr:spPr>
        <a:xfrm>
          <a:off x="12763500" y="1692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47074</xdr:rowOff>
    </xdr:from>
    <xdr:ext cx="534377" cy="259045"/>
    <xdr:sp macro="" textlink="">
      <xdr:nvSpPr>
        <xdr:cNvPr id="717" name="テキスト ボックス 716"/>
        <xdr:cNvSpPr txBox="1"/>
      </xdr:nvSpPr>
      <xdr:spPr>
        <a:xfrm>
          <a:off x="12547111" y="1702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143257</xdr:rowOff>
    </xdr:from>
    <xdr:to>
      <xdr:col>116</xdr:col>
      <xdr:colOff>63500</xdr:colOff>
      <xdr:row>56</xdr:row>
      <xdr:rowOff>38714</xdr:rowOff>
    </xdr:to>
    <xdr:cxnSp macro="">
      <xdr:nvCxnSpPr>
        <xdr:cNvPr id="801" name="直線コネクタ 800"/>
        <xdr:cNvCxnSpPr/>
      </xdr:nvCxnSpPr>
      <xdr:spPr>
        <a:xfrm flipV="1">
          <a:off x="21323300" y="9573007"/>
          <a:ext cx="838200" cy="6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38714</xdr:rowOff>
    </xdr:from>
    <xdr:to>
      <xdr:col>111</xdr:col>
      <xdr:colOff>177800</xdr:colOff>
      <xdr:row>57</xdr:row>
      <xdr:rowOff>134113</xdr:rowOff>
    </xdr:to>
    <xdr:cxnSp macro="">
      <xdr:nvCxnSpPr>
        <xdr:cNvPr id="804" name="直線コネクタ 803"/>
        <xdr:cNvCxnSpPr/>
      </xdr:nvCxnSpPr>
      <xdr:spPr>
        <a:xfrm flipV="1">
          <a:off x="20434300" y="9639914"/>
          <a:ext cx="889000" cy="26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134113</xdr:rowOff>
    </xdr:from>
    <xdr:to>
      <xdr:col>107</xdr:col>
      <xdr:colOff>50800</xdr:colOff>
      <xdr:row>57</xdr:row>
      <xdr:rowOff>138292</xdr:rowOff>
    </xdr:to>
    <xdr:cxnSp macro="">
      <xdr:nvCxnSpPr>
        <xdr:cNvPr id="807" name="直線コネクタ 806"/>
        <xdr:cNvCxnSpPr/>
      </xdr:nvCxnSpPr>
      <xdr:spPr>
        <a:xfrm flipV="1">
          <a:off x="19545300" y="9906763"/>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138292</xdr:rowOff>
    </xdr:from>
    <xdr:to>
      <xdr:col>102</xdr:col>
      <xdr:colOff>114300</xdr:colOff>
      <xdr:row>57</xdr:row>
      <xdr:rowOff>139755</xdr:rowOff>
    </xdr:to>
    <xdr:cxnSp macro="">
      <xdr:nvCxnSpPr>
        <xdr:cNvPr id="810" name="直線コネクタ 809"/>
        <xdr:cNvCxnSpPr/>
      </xdr:nvCxnSpPr>
      <xdr:spPr>
        <a:xfrm flipV="1">
          <a:off x="18656300" y="9910942"/>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92457</xdr:rowOff>
    </xdr:from>
    <xdr:to>
      <xdr:col>116</xdr:col>
      <xdr:colOff>114300</xdr:colOff>
      <xdr:row>56</xdr:row>
      <xdr:rowOff>22607</xdr:rowOff>
    </xdr:to>
    <xdr:sp macro="" textlink="">
      <xdr:nvSpPr>
        <xdr:cNvPr id="820" name="楕円 819"/>
        <xdr:cNvSpPr/>
      </xdr:nvSpPr>
      <xdr:spPr>
        <a:xfrm>
          <a:off x="22110700" y="952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115334</xdr:rowOff>
    </xdr:from>
    <xdr:ext cx="534377" cy="259045"/>
    <xdr:sp macro="" textlink="">
      <xdr:nvSpPr>
        <xdr:cNvPr id="821" name="貸付金該当値テキスト"/>
        <xdr:cNvSpPr txBox="1"/>
      </xdr:nvSpPr>
      <xdr:spPr>
        <a:xfrm>
          <a:off x="22212300" y="937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159364</xdr:rowOff>
    </xdr:from>
    <xdr:to>
      <xdr:col>112</xdr:col>
      <xdr:colOff>38100</xdr:colOff>
      <xdr:row>56</xdr:row>
      <xdr:rowOff>89514</xdr:rowOff>
    </xdr:to>
    <xdr:sp macro="" textlink="">
      <xdr:nvSpPr>
        <xdr:cNvPr id="822" name="楕円 821"/>
        <xdr:cNvSpPr/>
      </xdr:nvSpPr>
      <xdr:spPr>
        <a:xfrm>
          <a:off x="21272500" y="958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106041</xdr:rowOff>
    </xdr:from>
    <xdr:ext cx="534377" cy="259045"/>
    <xdr:sp macro="" textlink="">
      <xdr:nvSpPr>
        <xdr:cNvPr id="823" name="テキスト ボックス 822"/>
        <xdr:cNvSpPr txBox="1"/>
      </xdr:nvSpPr>
      <xdr:spPr>
        <a:xfrm>
          <a:off x="21056111" y="936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83313</xdr:rowOff>
    </xdr:from>
    <xdr:to>
      <xdr:col>107</xdr:col>
      <xdr:colOff>101600</xdr:colOff>
      <xdr:row>58</xdr:row>
      <xdr:rowOff>13463</xdr:rowOff>
    </xdr:to>
    <xdr:sp macro="" textlink="">
      <xdr:nvSpPr>
        <xdr:cNvPr id="824" name="楕円 823"/>
        <xdr:cNvSpPr/>
      </xdr:nvSpPr>
      <xdr:spPr>
        <a:xfrm>
          <a:off x="20383500" y="985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29990</xdr:rowOff>
    </xdr:from>
    <xdr:ext cx="534377" cy="259045"/>
    <xdr:sp macro="" textlink="">
      <xdr:nvSpPr>
        <xdr:cNvPr id="825" name="テキスト ボックス 824"/>
        <xdr:cNvSpPr txBox="1"/>
      </xdr:nvSpPr>
      <xdr:spPr>
        <a:xfrm>
          <a:off x="20167111" y="96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87492</xdr:rowOff>
    </xdr:from>
    <xdr:to>
      <xdr:col>102</xdr:col>
      <xdr:colOff>165100</xdr:colOff>
      <xdr:row>58</xdr:row>
      <xdr:rowOff>17642</xdr:rowOff>
    </xdr:to>
    <xdr:sp macro="" textlink="">
      <xdr:nvSpPr>
        <xdr:cNvPr id="826" name="楕円 825"/>
        <xdr:cNvSpPr/>
      </xdr:nvSpPr>
      <xdr:spPr>
        <a:xfrm>
          <a:off x="19494500" y="986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34169</xdr:rowOff>
    </xdr:from>
    <xdr:ext cx="534377" cy="259045"/>
    <xdr:sp macro="" textlink="">
      <xdr:nvSpPr>
        <xdr:cNvPr id="827" name="テキスト ボックス 826"/>
        <xdr:cNvSpPr txBox="1"/>
      </xdr:nvSpPr>
      <xdr:spPr>
        <a:xfrm>
          <a:off x="19278111" y="963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88955</xdr:rowOff>
    </xdr:from>
    <xdr:to>
      <xdr:col>98</xdr:col>
      <xdr:colOff>38100</xdr:colOff>
      <xdr:row>58</xdr:row>
      <xdr:rowOff>19105</xdr:rowOff>
    </xdr:to>
    <xdr:sp macro="" textlink="">
      <xdr:nvSpPr>
        <xdr:cNvPr id="828" name="楕円 827"/>
        <xdr:cNvSpPr/>
      </xdr:nvSpPr>
      <xdr:spPr>
        <a:xfrm>
          <a:off x="18605500" y="986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35632</xdr:rowOff>
    </xdr:from>
    <xdr:ext cx="534377" cy="259045"/>
    <xdr:sp macro="" textlink="">
      <xdr:nvSpPr>
        <xdr:cNvPr id="829" name="テキスト ボックス 828"/>
        <xdr:cNvSpPr txBox="1"/>
      </xdr:nvSpPr>
      <xdr:spPr>
        <a:xfrm>
          <a:off x="18389111" y="963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146104</xdr:rowOff>
    </xdr:from>
    <xdr:to>
      <xdr:col>116</xdr:col>
      <xdr:colOff>63500</xdr:colOff>
      <xdr:row>76</xdr:row>
      <xdr:rowOff>117160</xdr:rowOff>
    </xdr:to>
    <xdr:cxnSp macro="">
      <xdr:nvCxnSpPr>
        <xdr:cNvPr id="858" name="直線コネクタ 857"/>
        <xdr:cNvCxnSpPr/>
      </xdr:nvCxnSpPr>
      <xdr:spPr>
        <a:xfrm flipV="1">
          <a:off x="21323300" y="13004854"/>
          <a:ext cx="838200" cy="14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69821</xdr:rowOff>
    </xdr:from>
    <xdr:to>
      <xdr:col>111</xdr:col>
      <xdr:colOff>177800</xdr:colOff>
      <xdr:row>76</xdr:row>
      <xdr:rowOff>117160</xdr:rowOff>
    </xdr:to>
    <xdr:cxnSp macro="">
      <xdr:nvCxnSpPr>
        <xdr:cNvPr id="861" name="直線コネクタ 860"/>
        <xdr:cNvCxnSpPr/>
      </xdr:nvCxnSpPr>
      <xdr:spPr>
        <a:xfrm>
          <a:off x="20434300" y="13100021"/>
          <a:ext cx="889000" cy="4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69821</xdr:rowOff>
    </xdr:from>
    <xdr:to>
      <xdr:col>107</xdr:col>
      <xdr:colOff>50800</xdr:colOff>
      <xdr:row>76</xdr:row>
      <xdr:rowOff>90967</xdr:rowOff>
    </xdr:to>
    <xdr:cxnSp macro="">
      <xdr:nvCxnSpPr>
        <xdr:cNvPr id="864" name="直線コネクタ 863"/>
        <xdr:cNvCxnSpPr/>
      </xdr:nvCxnSpPr>
      <xdr:spPr>
        <a:xfrm flipV="1">
          <a:off x="19545300" y="13100021"/>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90967</xdr:rowOff>
    </xdr:from>
    <xdr:to>
      <xdr:col>102</xdr:col>
      <xdr:colOff>114300</xdr:colOff>
      <xdr:row>76</xdr:row>
      <xdr:rowOff>100887</xdr:rowOff>
    </xdr:to>
    <xdr:cxnSp macro="">
      <xdr:nvCxnSpPr>
        <xdr:cNvPr id="867" name="直線コネクタ 866"/>
        <xdr:cNvCxnSpPr/>
      </xdr:nvCxnSpPr>
      <xdr:spPr>
        <a:xfrm flipV="1">
          <a:off x="18656300" y="13121167"/>
          <a:ext cx="8890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95304</xdr:rowOff>
    </xdr:from>
    <xdr:to>
      <xdr:col>116</xdr:col>
      <xdr:colOff>114300</xdr:colOff>
      <xdr:row>76</xdr:row>
      <xdr:rowOff>25454</xdr:rowOff>
    </xdr:to>
    <xdr:sp macro="" textlink="">
      <xdr:nvSpPr>
        <xdr:cNvPr id="877" name="楕円 876"/>
        <xdr:cNvSpPr/>
      </xdr:nvSpPr>
      <xdr:spPr>
        <a:xfrm>
          <a:off x="22110700" y="1295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118181</xdr:rowOff>
    </xdr:from>
    <xdr:ext cx="599010" cy="259045"/>
    <xdr:sp macro="" textlink="">
      <xdr:nvSpPr>
        <xdr:cNvPr id="878" name="繰出金該当値テキスト"/>
        <xdr:cNvSpPr txBox="1"/>
      </xdr:nvSpPr>
      <xdr:spPr>
        <a:xfrm>
          <a:off x="22212300" y="1280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66360</xdr:rowOff>
    </xdr:from>
    <xdr:to>
      <xdr:col>112</xdr:col>
      <xdr:colOff>38100</xdr:colOff>
      <xdr:row>76</xdr:row>
      <xdr:rowOff>167960</xdr:rowOff>
    </xdr:to>
    <xdr:sp macro="" textlink="">
      <xdr:nvSpPr>
        <xdr:cNvPr id="879" name="楕円 878"/>
        <xdr:cNvSpPr/>
      </xdr:nvSpPr>
      <xdr:spPr>
        <a:xfrm>
          <a:off x="21272500" y="1309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159087</xdr:rowOff>
    </xdr:from>
    <xdr:ext cx="599010" cy="259045"/>
    <xdr:sp macro="" textlink="">
      <xdr:nvSpPr>
        <xdr:cNvPr id="880" name="テキスト ボックス 879"/>
        <xdr:cNvSpPr txBox="1"/>
      </xdr:nvSpPr>
      <xdr:spPr>
        <a:xfrm>
          <a:off x="21023795" y="1318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19021</xdr:rowOff>
    </xdr:from>
    <xdr:to>
      <xdr:col>107</xdr:col>
      <xdr:colOff>101600</xdr:colOff>
      <xdr:row>76</xdr:row>
      <xdr:rowOff>120621</xdr:rowOff>
    </xdr:to>
    <xdr:sp macro="" textlink="">
      <xdr:nvSpPr>
        <xdr:cNvPr id="881" name="楕円 880"/>
        <xdr:cNvSpPr/>
      </xdr:nvSpPr>
      <xdr:spPr>
        <a:xfrm>
          <a:off x="20383500" y="1304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137148</xdr:rowOff>
    </xdr:from>
    <xdr:ext cx="599010" cy="259045"/>
    <xdr:sp macro="" textlink="">
      <xdr:nvSpPr>
        <xdr:cNvPr id="882" name="テキスト ボックス 881"/>
        <xdr:cNvSpPr txBox="1"/>
      </xdr:nvSpPr>
      <xdr:spPr>
        <a:xfrm>
          <a:off x="20134795" y="1282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40167</xdr:rowOff>
    </xdr:from>
    <xdr:to>
      <xdr:col>102</xdr:col>
      <xdr:colOff>165100</xdr:colOff>
      <xdr:row>76</xdr:row>
      <xdr:rowOff>141767</xdr:rowOff>
    </xdr:to>
    <xdr:sp macro="" textlink="">
      <xdr:nvSpPr>
        <xdr:cNvPr id="883" name="楕円 882"/>
        <xdr:cNvSpPr/>
      </xdr:nvSpPr>
      <xdr:spPr>
        <a:xfrm>
          <a:off x="19494500" y="1307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158294</xdr:rowOff>
    </xdr:from>
    <xdr:ext cx="599010" cy="259045"/>
    <xdr:sp macro="" textlink="">
      <xdr:nvSpPr>
        <xdr:cNvPr id="884" name="テキスト ボックス 883"/>
        <xdr:cNvSpPr txBox="1"/>
      </xdr:nvSpPr>
      <xdr:spPr>
        <a:xfrm>
          <a:off x="19245795" y="1284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50087</xdr:rowOff>
    </xdr:from>
    <xdr:to>
      <xdr:col>98</xdr:col>
      <xdr:colOff>38100</xdr:colOff>
      <xdr:row>76</xdr:row>
      <xdr:rowOff>151687</xdr:rowOff>
    </xdr:to>
    <xdr:sp macro="" textlink="">
      <xdr:nvSpPr>
        <xdr:cNvPr id="885" name="楕円 884"/>
        <xdr:cNvSpPr/>
      </xdr:nvSpPr>
      <xdr:spPr>
        <a:xfrm>
          <a:off x="18605500" y="130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168215</xdr:rowOff>
    </xdr:from>
    <xdr:ext cx="599010" cy="259045"/>
    <xdr:sp macro="" textlink="">
      <xdr:nvSpPr>
        <xdr:cNvPr id="886" name="テキスト ボックス 885"/>
        <xdr:cNvSpPr txBox="1"/>
      </xdr:nvSpPr>
      <xdr:spPr>
        <a:xfrm>
          <a:off x="18356795" y="1285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主に人件費、維持補修費、補助費、普通建設事業費、公債費</a:t>
          </a:r>
          <a:r>
            <a:rPr kumimoji="1" lang="ja-JP" altLang="en-US" sz="1100" b="0" i="0" baseline="0">
              <a:solidFill>
                <a:schemeClr val="dk1"/>
              </a:solidFill>
              <a:effectLst/>
              <a:latin typeface="+mn-lt"/>
              <a:ea typeface="+mn-ea"/>
              <a:cs typeface="+mn-cs"/>
            </a:rPr>
            <a:t>、貸付金</a:t>
          </a:r>
          <a:r>
            <a:rPr kumimoji="1" lang="ja-JP" altLang="ja-JP" sz="1100" b="0" i="0" baseline="0">
              <a:solidFill>
                <a:schemeClr val="dk1"/>
              </a:solidFill>
              <a:effectLst/>
              <a:latin typeface="+mn-lt"/>
              <a:ea typeface="+mn-ea"/>
              <a:cs typeface="+mn-cs"/>
            </a:rPr>
            <a:t>が類似団体の平均を上回っているが、これは、類似団体における人口規模が</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人未満であるのに対し、当村の人口は約</a:t>
          </a:r>
          <a:r>
            <a:rPr kumimoji="1" lang="en-US" altLang="ja-JP" sz="1100" b="0" i="0" baseline="0">
              <a:solidFill>
                <a:schemeClr val="dk1"/>
              </a:solidFill>
              <a:effectLst/>
              <a:latin typeface="+mn-lt"/>
              <a:ea typeface="+mn-ea"/>
              <a:cs typeface="+mn-cs"/>
            </a:rPr>
            <a:t>950</a:t>
          </a:r>
          <a:r>
            <a:rPr kumimoji="1" lang="ja-JP" altLang="ja-JP" sz="1100" b="0" i="0" baseline="0">
              <a:solidFill>
                <a:schemeClr val="dk1"/>
              </a:solidFill>
              <a:effectLst/>
              <a:latin typeface="+mn-lt"/>
              <a:ea typeface="+mn-ea"/>
              <a:cs typeface="+mn-cs"/>
            </a:rPr>
            <a:t>人と規模が違う点にあり、必ずしも人口規模に単純比例するものではないが、行政経費全体をもって今後も健全化に努める。なお、公債費については、</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年度に過疎対策事業債の一部繰上償還を実施したことにより増加した。今後も施策の重点化を図りながら新規地方債の発行の抑制に努めていく。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北海道西興部村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
948
308.08
3,062,871
3,002,625
58,935
1,704,474
3,742,538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118154</xdr:rowOff>
    </xdr:from>
    <xdr:to>
      <xdr:col>24</xdr:col>
      <xdr:colOff>63500</xdr:colOff>
      <xdr:row>34</xdr:row>
      <xdr:rowOff>125984</xdr:rowOff>
    </xdr:to>
    <xdr:cxnSp macro="">
      <xdr:nvCxnSpPr>
        <xdr:cNvPr id="60" name="直線コネクタ 59"/>
        <xdr:cNvCxnSpPr/>
      </xdr:nvCxnSpPr>
      <xdr:spPr>
        <a:xfrm>
          <a:off x="3797300" y="5947454"/>
          <a:ext cx="8382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107086</xdr:rowOff>
    </xdr:from>
    <xdr:to>
      <xdr:col>19</xdr:col>
      <xdr:colOff>177800</xdr:colOff>
      <xdr:row>34</xdr:row>
      <xdr:rowOff>118154</xdr:rowOff>
    </xdr:to>
    <xdr:cxnSp macro="">
      <xdr:nvCxnSpPr>
        <xdr:cNvPr id="63" name="直線コネクタ 62"/>
        <xdr:cNvCxnSpPr/>
      </xdr:nvCxnSpPr>
      <xdr:spPr>
        <a:xfrm>
          <a:off x="2908300" y="5936386"/>
          <a:ext cx="8890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107086</xdr:rowOff>
    </xdr:from>
    <xdr:to>
      <xdr:col>15</xdr:col>
      <xdr:colOff>50800</xdr:colOff>
      <xdr:row>34</xdr:row>
      <xdr:rowOff>169570</xdr:rowOff>
    </xdr:to>
    <xdr:cxnSp macro="">
      <xdr:nvCxnSpPr>
        <xdr:cNvPr id="66" name="直線コネクタ 65"/>
        <xdr:cNvCxnSpPr/>
      </xdr:nvCxnSpPr>
      <xdr:spPr>
        <a:xfrm flipV="1">
          <a:off x="2019300" y="5936386"/>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123450</xdr:rowOff>
    </xdr:from>
    <xdr:to>
      <xdr:col>10</xdr:col>
      <xdr:colOff>114300</xdr:colOff>
      <xdr:row>34</xdr:row>
      <xdr:rowOff>169570</xdr:rowOff>
    </xdr:to>
    <xdr:cxnSp macro="">
      <xdr:nvCxnSpPr>
        <xdr:cNvPr id="69" name="直線コネクタ 68"/>
        <xdr:cNvCxnSpPr/>
      </xdr:nvCxnSpPr>
      <xdr:spPr>
        <a:xfrm>
          <a:off x="1130300" y="5952750"/>
          <a:ext cx="889000" cy="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75184</xdr:rowOff>
    </xdr:from>
    <xdr:to>
      <xdr:col>24</xdr:col>
      <xdr:colOff>114300</xdr:colOff>
      <xdr:row>35</xdr:row>
      <xdr:rowOff>5334</xdr:rowOff>
    </xdr:to>
    <xdr:sp macro="" textlink="">
      <xdr:nvSpPr>
        <xdr:cNvPr id="79" name="楕円 78"/>
        <xdr:cNvSpPr/>
      </xdr:nvSpPr>
      <xdr:spPr>
        <a:xfrm>
          <a:off x="4584700" y="59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98061</xdr:rowOff>
    </xdr:from>
    <xdr:ext cx="534377" cy="259045"/>
    <xdr:sp macro="" textlink="">
      <xdr:nvSpPr>
        <xdr:cNvPr id="80" name="議会費該当値テキスト"/>
        <xdr:cNvSpPr txBox="1"/>
      </xdr:nvSpPr>
      <xdr:spPr>
        <a:xfrm>
          <a:off x="4686300" y="575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67354</xdr:rowOff>
    </xdr:from>
    <xdr:to>
      <xdr:col>20</xdr:col>
      <xdr:colOff>38100</xdr:colOff>
      <xdr:row>34</xdr:row>
      <xdr:rowOff>168954</xdr:rowOff>
    </xdr:to>
    <xdr:sp macro="" textlink="">
      <xdr:nvSpPr>
        <xdr:cNvPr id="81" name="楕円 80"/>
        <xdr:cNvSpPr/>
      </xdr:nvSpPr>
      <xdr:spPr>
        <a:xfrm>
          <a:off x="3746500" y="58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14031</xdr:rowOff>
    </xdr:from>
    <xdr:ext cx="534377" cy="259045"/>
    <xdr:sp macro="" textlink="">
      <xdr:nvSpPr>
        <xdr:cNvPr id="82" name="テキスト ボックス 81"/>
        <xdr:cNvSpPr txBox="1"/>
      </xdr:nvSpPr>
      <xdr:spPr>
        <a:xfrm>
          <a:off x="3530111" y="56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56286</xdr:rowOff>
    </xdr:from>
    <xdr:to>
      <xdr:col>15</xdr:col>
      <xdr:colOff>101600</xdr:colOff>
      <xdr:row>34</xdr:row>
      <xdr:rowOff>157886</xdr:rowOff>
    </xdr:to>
    <xdr:sp macro="" textlink="">
      <xdr:nvSpPr>
        <xdr:cNvPr id="83" name="楕円 82"/>
        <xdr:cNvSpPr/>
      </xdr:nvSpPr>
      <xdr:spPr>
        <a:xfrm>
          <a:off x="2857500" y="58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2963</xdr:rowOff>
    </xdr:from>
    <xdr:ext cx="534377" cy="259045"/>
    <xdr:sp macro="" textlink="">
      <xdr:nvSpPr>
        <xdr:cNvPr id="84" name="テキスト ボックス 83"/>
        <xdr:cNvSpPr txBox="1"/>
      </xdr:nvSpPr>
      <xdr:spPr>
        <a:xfrm>
          <a:off x="2641111" y="566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118770</xdr:rowOff>
    </xdr:from>
    <xdr:to>
      <xdr:col>10</xdr:col>
      <xdr:colOff>165100</xdr:colOff>
      <xdr:row>35</xdr:row>
      <xdr:rowOff>48920</xdr:rowOff>
    </xdr:to>
    <xdr:sp macro="" textlink="">
      <xdr:nvSpPr>
        <xdr:cNvPr id="85" name="楕円 84"/>
        <xdr:cNvSpPr/>
      </xdr:nvSpPr>
      <xdr:spPr>
        <a:xfrm>
          <a:off x="1968500" y="59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65447</xdr:rowOff>
    </xdr:from>
    <xdr:ext cx="534377" cy="259045"/>
    <xdr:sp macro="" textlink="">
      <xdr:nvSpPr>
        <xdr:cNvPr id="86" name="テキスト ボックス 85"/>
        <xdr:cNvSpPr txBox="1"/>
      </xdr:nvSpPr>
      <xdr:spPr>
        <a:xfrm>
          <a:off x="1752111" y="57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72650</xdr:rowOff>
    </xdr:from>
    <xdr:to>
      <xdr:col>6</xdr:col>
      <xdr:colOff>38100</xdr:colOff>
      <xdr:row>35</xdr:row>
      <xdr:rowOff>2800</xdr:rowOff>
    </xdr:to>
    <xdr:sp macro="" textlink="">
      <xdr:nvSpPr>
        <xdr:cNvPr id="87" name="楕円 86"/>
        <xdr:cNvSpPr/>
      </xdr:nvSpPr>
      <xdr:spPr>
        <a:xfrm>
          <a:off x="1079500" y="59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19327</xdr:rowOff>
    </xdr:from>
    <xdr:ext cx="534377" cy="259045"/>
    <xdr:sp macro="" textlink="">
      <xdr:nvSpPr>
        <xdr:cNvPr id="88" name="テキスト ボックス 87"/>
        <xdr:cNvSpPr txBox="1"/>
      </xdr:nvSpPr>
      <xdr:spPr>
        <a:xfrm>
          <a:off x="863111" y="567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30061</xdr:rowOff>
    </xdr:from>
    <xdr:to>
      <xdr:col>24</xdr:col>
      <xdr:colOff>63500</xdr:colOff>
      <xdr:row>56</xdr:row>
      <xdr:rowOff>40826</xdr:rowOff>
    </xdr:to>
    <xdr:cxnSp macro="">
      <xdr:nvCxnSpPr>
        <xdr:cNvPr id="113" name="直線コネクタ 112"/>
        <xdr:cNvCxnSpPr/>
      </xdr:nvCxnSpPr>
      <xdr:spPr>
        <a:xfrm>
          <a:off x="3797300" y="9631261"/>
          <a:ext cx="838200" cy="1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30061</xdr:rowOff>
    </xdr:from>
    <xdr:to>
      <xdr:col>19</xdr:col>
      <xdr:colOff>177800</xdr:colOff>
      <xdr:row>56</xdr:row>
      <xdr:rowOff>142843</xdr:rowOff>
    </xdr:to>
    <xdr:cxnSp macro="">
      <xdr:nvCxnSpPr>
        <xdr:cNvPr id="116" name="直線コネクタ 115"/>
        <xdr:cNvCxnSpPr/>
      </xdr:nvCxnSpPr>
      <xdr:spPr>
        <a:xfrm flipV="1">
          <a:off x="2908300" y="9631261"/>
          <a:ext cx="889000" cy="1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59954</xdr:rowOff>
    </xdr:from>
    <xdr:to>
      <xdr:col>15</xdr:col>
      <xdr:colOff>50800</xdr:colOff>
      <xdr:row>56</xdr:row>
      <xdr:rowOff>142843</xdr:rowOff>
    </xdr:to>
    <xdr:cxnSp macro="">
      <xdr:nvCxnSpPr>
        <xdr:cNvPr id="119" name="直線コネクタ 118"/>
        <xdr:cNvCxnSpPr/>
      </xdr:nvCxnSpPr>
      <xdr:spPr>
        <a:xfrm>
          <a:off x="2019300" y="9661154"/>
          <a:ext cx="889000" cy="8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59954</xdr:rowOff>
    </xdr:from>
    <xdr:to>
      <xdr:col>10</xdr:col>
      <xdr:colOff>114300</xdr:colOff>
      <xdr:row>56</xdr:row>
      <xdr:rowOff>161977</xdr:rowOff>
    </xdr:to>
    <xdr:cxnSp macro="">
      <xdr:nvCxnSpPr>
        <xdr:cNvPr id="122" name="直線コネクタ 121"/>
        <xdr:cNvCxnSpPr/>
      </xdr:nvCxnSpPr>
      <xdr:spPr>
        <a:xfrm flipV="1">
          <a:off x="1130300" y="9661154"/>
          <a:ext cx="889000" cy="10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161476</xdr:rowOff>
    </xdr:from>
    <xdr:to>
      <xdr:col>24</xdr:col>
      <xdr:colOff>114300</xdr:colOff>
      <xdr:row>56</xdr:row>
      <xdr:rowOff>91626</xdr:rowOff>
    </xdr:to>
    <xdr:sp macro="" textlink="">
      <xdr:nvSpPr>
        <xdr:cNvPr id="132" name="楕円 131"/>
        <xdr:cNvSpPr/>
      </xdr:nvSpPr>
      <xdr:spPr>
        <a:xfrm>
          <a:off x="4584700" y="959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12903</xdr:rowOff>
    </xdr:from>
    <xdr:ext cx="599010" cy="259045"/>
    <xdr:sp macro="" textlink="">
      <xdr:nvSpPr>
        <xdr:cNvPr id="133" name="総務費該当値テキスト"/>
        <xdr:cNvSpPr txBox="1"/>
      </xdr:nvSpPr>
      <xdr:spPr>
        <a:xfrm>
          <a:off x="4686300" y="944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150711</xdr:rowOff>
    </xdr:from>
    <xdr:to>
      <xdr:col>20</xdr:col>
      <xdr:colOff>38100</xdr:colOff>
      <xdr:row>56</xdr:row>
      <xdr:rowOff>80861</xdr:rowOff>
    </xdr:to>
    <xdr:sp macro="" textlink="">
      <xdr:nvSpPr>
        <xdr:cNvPr id="134" name="楕円 133"/>
        <xdr:cNvSpPr/>
      </xdr:nvSpPr>
      <xdr:spPr>
        <a:xfrm>
          <a:off x="3746500" y="958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97388</xdr:rowOff>
    </xdr:from>
    <xdr:ext cx="599010" cy="259045"/>
    <xdr:sp macro="" textlink="">
      <xdr:nvSpPr>
        <xdr:cNvPr id="135" name="テキスト ボックス 134"/>
        <xdr:cNvSpPr txBox="1"/>
      </xdr:nvSpPr>
      <xdr:spPr>
        <a:xfrm>
          <a:off x="3497795" y="935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92043</xdr:rowOff>
    </xdr:from>
    <xdr:to>
      <xdr:col>15</xdr:col>
      <xdr:colOff>101600</xdr:colOff>
      <xdr:row>57</xdr:row>
      <xdr:rowOff>22193</xdr:rowOff>
    </xdr:to>
    <xdr:sp macro="" textlink="">
      <xdr:nvSpPr>
        <xdr:cNvPr id="136" name="楕円 135"/>
        <xdr:cNvSpPr/>
      </xdr:nvSpPr>
      <xdr:spPr>
        <a:xfrm>
          <a:off x="2857500" y="96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38720</xdr:rowOff>
    </xdr:from>
    <xdr:ext cx="599010" cy="259045"/>
    <xdr:sp macro="" textlink="">
      <xdr:nvSpPr>
        <xdr:cNvPr id="137" name="テキスト ボックス 136"/>
        <xdr:cNvSpPr txBox="1"/>
      </xdr:nvSpPr>
      <xdr:spPr>
        <a:xfrm>
          <a:off x="2608795" y="946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9154</xdr:rowOff>
    </xdr:from>
    <xdr:to>
      <xdr:col>10</xdr:col>
      <xdr:colOff>165100</xdr:colOff>
      <xdr:row>56</xdr:row>
      <xdr:rowOff>110754</xdr:rowOff>
    </xdr:to>
    <xdr:sp macro="" textlink="">
      <xdr:nvSpPr>
        <xdr:cNvPr id="138" name="楕円 137"/>
        <xdr:cNvSpPr/>
      </xdr:nvSpPr>
      <xdr:spPr>
        <a:xfrm>
          <a:off x="1968500" y="961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127281</xdr:rowOff>
    </xdr:from>
    <xdr:ext cx="599010" cy="259045"/>
    <xdr:sp macro="" textlink="">
      <xdr:nvSpPr>
        <xdr:cNvPr id="139" name="テキスト ボックス 138"/>
        <xdr:cNvSpPr txBox="1"/>
      </xdr:nvSpPr>
      <xdr:spPr>
        <a:xfrm>
          <a:off x="1719795" y="938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111177</xdr:rowOff>
    </xdr:from>
    <xdr:to>
      <xdr:col>6</xdr:col>
      <xdr:colOff>38100</xdr:colOff>
      <xdr:row>57</xdr:row>
      <xdr:rowOff>41327</xdr:rowOff>
    </xdr:to>
    <xdr:sp macro="" textlink="">
      <xdr:nvSpPr>
        <xdr:cNvPr id="140" name="楕円 139"/>
        <xdr:cNvSpPr/>
      </xdr:nvSpPr>
      <xdr:spPr>
        <a:xfrm>
          <a:off x="1079500" y="971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57854</xdr:rowOff>
    </xdr:from>
    <xdr:ext cx="599010" cy="259045"/>
    <xdr:sp macro="" textlink="">
      <xdr:nvSpPr>
        <xdr:cNvPr id="141" name="テキスト ボックス 140"/>
        <xdr:cNvSpPr txBox="1"/>
      </xdr:nvSpPr>
      <xdr:spPr>
        <a:xfrm>
          <a:off x="830795" y="9487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130463</xdr:rowOff>
    </xdr:from>
    <xdr:to>
      <xdr:col>24</xdr:col>
      <xdr:colOff>63500</xdr:colOff>
      <xdr:row>75</xdr:row>
      <xdr:rowOff>97662</xdr:rowOff>
    </xdr:to>
    <xdr:cxnSp macro="">
      <xdr:nvCxnSpPr>
        <xdr:cNvPr id="170" name="直線コネクタ 169"/>
        <xdr:cNvCxnSpPr/>
      </xdr:nvCxnSpPr>
      <xdr:spPr>
        <a:xfrm flipV="1">
          <a:off x="3797300" y="12817763"/>
          <a:ext cx="838200" cy="13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97662</xdr:rowOff>
    </xdr:from>
    <xdr:to>
      <xdr:col>19</xdr:col>
      <xdr:colOff>177800</xdr:colOff>
      <xdr:row>76</xdr:row>
      <xdr:rowOff>54297</xdr:rowOff>
    </xdr:to>
    <xdr:cxnSp macro="">
      <xdr:nvCxnSpPr>
        <xdr:cNvPr id="173" name="直線コネクタ 172"/>
        <xdr:cNvCxnSpPr/>
      </xdr:nvCxnSpPr>
      <xdr:spPr>
        <a:xfrm flipV="1">
          <a:off x="2908300" y="12956412"/>
          <a:ext cx="889000" cy="1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54297</xdr:rowOff>
    </xdr:from>
    <xdr:to>
      <xdr:col>15</xdr:col>
      <xdr:colOff>50800</xdr:colOff>
      <xdr:row>76</xdr:row>
      <xdr:rowOff>96239</xdr:rowOff>
    </xdr:to>
    <xdr:cxnSp macro="">
      <xdr:nvCxnSpPr>
        <xdr:cNvPr id="176" name="直線コネクタ 175"/>
        <xdr:cNvCxnSpPr/>
      </xdr:nvCxnSpPr>
      <xdr:spPr>
        <a:xfrm flipV="1">
          <a:off x="2019300" y="13084497"/>
          <a:ext cx="889000" cy="4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160857</xdr:rowOff>
    </xdr:from>
    <xdr:to>
      <xdr:col>10</xdr:col>
      <xdr:colOff>114300</xdr:colOff>
      <xdr:row>76</xdr:row>
      <xdr:rowOff>96239</xdr:rowOff>
    </xdr:to>
    <xdr:cxnSp macro="">
      <xdr:nvCxnSpPr>
        <xdr:cNvPr id="179" name="直線コネクタ 178"/>
        <xdr:cNvCxnSpPr/>
      </xdr:nvCxnSpPr>
      <xdr:spPr>
        <a:xfrm>
          <a:off x="1130300" y="12848157"/>
          <a:ext cx="889000" cy="27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79663</xdr:rowOff>
    </xdr:from>
    <xdr:to>
      <xdr:col>24</xdr:col>
      <xdr:colOff>114300</xdr:colOff>
      <xdr:row>75</xdr:row>
      <xdr:rowOff>9813</xdr:rowOff>
    </xdr:to>
    <xdr:sp macro="" textlink="">
      <xdr:nvSpPr>
        <xdr:cNvPr id="189" name="楕円 188"/>
        <xdr:cNvSpPr/>
      </xdr:nvSpPr>
      <xdr:spPr>
        <a:xfrm>
          <a:off x="4584700" y="127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102540</xdr:rowOff>
    </xdr:from>
    <xdr:ext cx="599010" cy="259045"/>
    <xdr:sp macro="" textlink="">
      <xdr:nvSpPr>
        <xdr:cNvPr id="190" name="民生費該当値テキスト"/>
        <xdr:cNvSpPr txBox="1"/>
      </xdr:nvSpPr>
      <xdr:spPr>
        <a:xfrm>
          <a:off x="4686300" y="1261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46862</xdr:rowOff>
    </xdr:from>
    <xdr:to>
      <xdr:col>20</xdr:col>
      <xdr:colOff>38100</xdr:colOff>
      <xdr:row>75</xdr:row>
      <xdr:rowOff>148462</xdr:rowOff>
    </xdr:to>
    <xdr:sp macro="" textlink="">
      <xdr:nvSpPr>
        <xdr:cNvPr id="191" name="楕円 190"/>
        <xdr:cNvSpPr/>
      </xdr:nvSpPr>
      <xdr:spPr>
        <a:xfrm>
          <a:off x="3746500" y="1290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164989</xdr:rowOff>
    </xdr:from>
    <xdr:ext cx="599010" cy="259045"/>
    <xdr:sp macro="" textlink="">
      <xdr:nvSpPr>
        <xdr:cNvPr id="192" name="テキスト ボックス 191"/>
        <xdr:cNvSpPr txBox="1"/>
      </xdr:nvSpPr>
      <xdr:spPr>
        <a:xfrm>
          <a:off x="3497795" y="1268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3497</xdr:rowOff>
    </xdr:from>
    <xdr:to>
      <xdr:col>15</xdr:col>
      <xdr:colOff>101600</xdr:colOff>
      <xdr:row>76</xdr:row>
      <xdr:rowOff>105097</xdr:rowOff>
    </xdr:to>
    <xdr:sp macro="" textlink="">
      <xdr:nvSpPr>
        <xdr:cNvPr id="193" name="楕円 192"/>
        <xdr:cNvSpPr/>
      </xdr:nvSpPr>
      <xdr:spPr>
        <a:xfrm>
          <a:off x="2857500" y="1303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121624</xdr:rowOff>
    </xdr:from>
    <xdr:ext cx="599010" cy="259045"/>
    <xdr:sp macro="" textlink="">
      <xdr:nvSpPr>
        <xdr:cNvPr id="194" name="テキスト ボックス 193"/>
        <xdr:cNvSpPr txBox="1"/>
      </xdr:nvSpPr>
      <xdr:spPr>
        <a:xfrm>
          <a:off x="2608795" y="1280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45439</xdr:rowOff>
    </xdr:from>
    <xdr:to>
      <xdr:col>10</xdr:col>
      <xdr:colOff>165100</xdr:colOff>
      <xdr:row>76</xdr:row>
      <xdr:rowOff>147039</xdr:rowOff>
    </xdr:to>
    <xdr:sp macro="" textlink="">
      <xdr:nvSpPr>
        <xdr:cNvPr id="195" name="楕円 194"/>
        <xdr:cNvSpPr/>
      </xdr:nvSpPr>
      <xdr:spPr>
        <a:xfrm>
          <a:off x="1968500" y="130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163566</xdr:rowOff>
    </xdr:from>
    <xdr:ext cx="599010" cy="259045"/>
    <xdr:sp macro="" textlink="">
      <xdr:nvSpPr>
        <xdr:cNvPr id="196" name="テキスト ボックス 195"/>
        <xdr:cNvSpPr txBox="1"/>
      </xdr:nvSpPr>
      <xdr:spPr>
        <a:xfrm>
          <a:off x="1719795" y="1285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110057</xdr:rowOff>
    </xdr:from>
    <xdr:to>
      <xdr:col>6</xdr:col>
      <xdr:colOff>38100</xdr:colOff>
      <xdr:row>75</xdr:row>
      <xdr:rowOff>40207</xdr:rowOff>
    </xdr:to>
    <xdr:sp macro="" textlink="">
      <xdr:nvSpPr>
        <xdr:cNvPr id="197" name="楕円 196"/>
        <xdr:cNvSpPr/>
      </xdr:nvSpPr>
      <xdr:spPr>
        <a:xfrm>
          <a:off x="1079500" y="127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56734</xdr:rowOff>
    </xdr:from>
    <xdr:ext cx="599010" cy="259045"/>
    <xdr:sp macro="" textlink="">
      <xdr:nvSpPr>
        <xdr:cNvPr id="198" name="テキスト ボックス 197"/>
        <xdr:cNvSpPr txBox="1"/>
      </xdr:nvSpPr>
      <xdr:spPr>
        <a:xfrm>
          <a:off x="830795" y="1257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85711</xdr:rowOff>
    </xdr:from>
    <xdr:to>
      <xdr:col>24</xdr:col>
      <xdr:colOff>63500</xdr:colOff>
      <xdr:row>96</xdr:row>
      <xdr:rowOff>146210</xdr:rowOff>
    </xdr:to>
    <xdr:cxnSp macro="">
      <xdr:nvCxnSpPr>
        <xdr:cNvPr id="227" name="直線コネクタ 226"/>
        <xdr:cNvCxnSpPr/>
      </xdr:nvCxnSpPr>
      <xdr:spPr>
        <a:xfrm flipV="1">
          <a:off x="3797300" y="16544911"/>
          <a:ext cx="838200" cy="6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39323</xdr:rowOff>
    </xdr:from>
    <xdr:to>
      <xdr:col>19</xdr:col>
      <xdr:colOff>177800</xdr:colOff>
      <xdr:row>96</xdr:row>
      <xdr:rowOff>146210</xdr:rowOff>
    </xdr:to>
    <xdr:cxnSp macro="">
      <xdr:nvCxnSpPr>
        <xdr:cNvPr id="230" name="直線コネクタ 229"/>
        <xdr:cNvCxnSpPr/>
      </xdr:nvCxnSpPr>
      <xdr:spPr>
        <a:xfrm>
          <a:off x="2908300" y="16498523"/>
          <a:ext cx="889000" cy="10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39323</xdr:rowOff>
    </xdr:from>
    <xdr:to>
      <xdr:col>15</xdr:col>
      <xdr:colOff>50800</xdr:colOff>
      <xdr:row>96</xdr:row>
      <xdr:rowOff>118038</xdr:rowOff>
    </xdr:to>
    <xdr:cxnSp macro="">
      <xdr:nvCxnSpPr>
        <xdr:cNvPr id="233" name="直線コネクタ 232"/>
        <xdr:cNvCxnSpPr/>
      </xdr:nvCxnSpPr>
      <xdr:spPr>
        <a:xfrm flipV="1">
          <a:off x="2019300" y="16498523"/>
          <a:ext cx="889000" cy="7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113367</xdr:rowOff>
    </xdr:from>
    <xdr:to>
      <xdr:col>10</xdr:col>
      <xdr:colOff>114300</xdr:colOff>
      <xdr:row>96</xdr:row>
      <xdr:rowOff>118038</xdr:rowOff>
    </xdr:to>
    <xdr:cxnSp macro="">
      <xdr:nvCxnSpPr>
        <xdr:cNvPr id="236" name="直線コネクタ 235"/>
        <xdr:cNvCxnSpPr/>
      </xdr:nvCxnSpPr>
      <xdr:spPr>
        <a:xfrm>
          <a:off x="1130300" y="16572567"/>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34911</xdr:rowOff>
    </xdr:from>
    <xdr:to>
      <xdr:col>24</xdr:col>
      <xdr:colOff>114300</xdr:colOff>
      <xdr:row>96</xdr:row>
      <xdr:rowOff>136511</xdr:rowOff>
    </xdr:to>
    <xdr:sp macro="" textlink="">
      <xdr:nvSpPr>
        <xdr:cNvPr id="246" name="楕円 245"/>
        <xdr:cNvSpPr/>
      </xdr:nvSpPr>
      <xdr:spPr>
        <a:xfrm>
          <a:off x="4584700" y="164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57788</xdr:rowOff>
    </xdr:from>
    <xdr:ext cx="599010" cy="259045"/>
    <xdr:sp macro="" textlink="">
      <xdr:nvSpPr>
        <xdr:cNvPr id="247" name="衛生費該当値テキスト"/>
        <xdr:cNvSpPr txBox="1"/>
      </xdr:nvSpPr>
      <xdr:spPr>
        <a:xfrm>
          <a:off x="4686300" y="1634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95410</xdr:rowOff>
    </xdr:from>
    <xdr:to>
      <xdr:col>20</xdr:col>
      <xdr:colOff>38100</xdr:colOff>
      <xdr:row>97</xdr:row>
      <xdr:rowOff>25560</xdr:rowOff>
    </xdr:to>
    <xdr:sp macro="" textlink="">
      <xdr:nvSpPr>
        <xdr:cNvPr id="248" name="楕円 247"/>
        <xdr:cNvSpPr/>
      </xdr:nvSpPr>
      <xdr:spPr>
        <a:xfrm>
          <a:off x="3746500" y="165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42087</xdr:rowOff>
    </xdr:from>
    <xdr:ext cx="599010" cy="259045"/>
    <xdr:sp macro="" textlink="">
      <xdr:nvSpPr>
        <xdr:cNvPr id="249" name="テキスト ボックス 248"/>
        <xdr:cNvSpPr txBox="1"/>
      </xdr:nvSpPr>
      <xdr:spPr>
        <a:xfrm>
          <a:off x="3497795" y="1632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159973</xdr:rowOff>
    </xdr:from>
    <xdr:to>
      <xdr:col>15</xdr:col>
      <xdr:colOff>101600</xdr:colOff>
      <xdr:row>96</xdr:row>
      <xdr:rowOff>90123</xdr:rowOff>
    </xdr:to>
    <xdr:sp macro="" textlink="">
      <xdr:nvSpPr>
        <xdr:cNvPr id="250" name="楕円 249"/>
        <xdr:cNvSpPr/>
      </xdr:nvSpPr>
      <xdr:spPr>
        <a:xfrm>
          <a:off x="2857500" y="1644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106650</xdr:rowOff>
    </xdr:from>
    <xdr:ext cx="599010" cy="259045"/>
    <xdr:sp macro="" textlink="">
      <xdr:nvSpPr>
        <xdr:cNvPr id="251" name="テキスト ボックス 250"/>
        <xdr:cNvSpPr txBox="1"/>
      </xdr:nvSpPr>
      <xdr:spPr>
        <a:xfrm>
          <a:off x="2608795" y="1622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67238</xdr:rowOff>
    </xdr:from>
    <xdr:to>
      <xdr:col>10</xdr:col>
      <xdr:colOff>165100</xdr:colOff>
      <xdr:row>96</xdr:row>
      <xdr:rowOff>168838</xdr:rowOff>
    </xdr:to>
    <xdr:sp macro="" textlink="">
      <xdr:nvSpPr>
        <xdr:cNvPr id="252" name="楕円 251"/>
        <xdr:cNvSpPr/>
      </xdr:nvSpPr>
      <xdr:spPr>
        <a:xfrm>
          <a:off x="1968500" y="165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13915</xdr:rowOff>
    </xdr:from>
    <xdr:ext cx="599010" cy="259045"/>
    <xdr:sp macro="" textlink="">
      <xdr:nvSpPr>
        <xdr:cNvPr id="253" name="テキスト ボックス 252"/>
        <xdr:cNvSpPr txBox="1"/>
      </xdr:nvSpPr>
      <xdr:spPr>
        <a:xfrm>
          <a:off x="1719795" y="1630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62567</xdr:rowOff>
    </xdr:from>
    <xdr:to>
      <xdr:col>6</xdr:col>
      <xdr:colOff>38100</xdr:colOff>
      <xdr:row>96</xdr:row>
      <xdr:rowOff>164167</xdr:rowOff>
    </xdr:to>
    <xdr:sp macro="" textlink="">
      <xdr:nvSpPr>
        <xdr:cNvPr id="254" name="楕円 253"/>
        <xdr:cNvSpPr/>
      </xdr:nvSpPr>
      <xdr:spPr>
        <a:xfrm>
          <a:off x="1079500" y="165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9244</xdr:rowOff>
    </xdr:from>
    <xdr:ext cx="599010" cy="259045"/>
    <xdr:sp macro="" textlink="">
      <xdr:nvSpPr>
        <xdr:cNvPr id="255" name="テキスト ボックス 254"/>
        <xdr:cNvSpPr txBox="1"/>
      </xdr:nvSpPr>
      <xdr:spPr>
        <a:xfrm>
          <a:off x="830795" y="1629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84688</xdr:rowOff>
    </xdr:from>
    <xdr:to>
      <xdr:col>55</xdr:col>
      <xdr:colOff>0</xdr:colOff>
      <xdr:row>55</xdr:row>
      <xdr:rowOff>144646</xdr:rowOff>
    </xdr:to>
    <xdr:cxnSp macro="">
      <xdr:nvCxnSpPr>
        <xdr:cNvPr id="339" name="直線コネクタ 338"/>
        <xdr:cNvCxnSpPr/>
      </xdr:nvCxnSpPr>
      <xdr:spPr>
        <a:xfrm>
          <a:off x="9639300" y="9514438"/>
          <a:ext cx="838200" cy="5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84688</xdr:rowOff>
    </xdr:from>
    <xdr:to>
      <xdr:col>50</xdr:col>
      <xdr:colOff>114300</xdr:colOff>
      <xdr:row>57</xdr:row>
      <xdr:rowOff>15823</xdr:rowOff>
    </xdr:to>
    <xdr:cxnSp macro="">
      <xdr:nvCxnSpPr>
        <xdr:cNvPr id="342" name="直線コネクタ 341"/>
        <xdr:cNvCxnSpPr/>
      </xdr:nvCxnSpPr>
      <xdr:spPr>
        <a:xfrm flipV="1">
          <a:off x="8750300" y="9514438"/>
          <a:ext cx="889000" cy="27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15823</xdr:rowOff>
    </xdr:from>
    <xdr:to>
      <xdr:col>45</xdr:col>
      <xdr:colOff>177800</xdr:colOff>
      <xdr:row>57</xdr:row>
      <xdr:rowOff>24409</xdr:rowOff>
    </xdr:to>
    <xdr:cxnSp macro="">
      <xdr:nvCxnSpPr>
        <xdr:cNvPr id="345" name="直線コネクタ 344"/>
        <xdr:cNvCxnSpPr/>
      </xdr:nvCxnSpPr>
      <xdr:spPr>
        <a:xfrm flipV="1">
          <a:off x="7861300" y="9788473"/>
          <a:ext cx="889000" cy="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1322</xdr:rowOff>
    </xdr:from>
    <xdr:to>
      <xdr:col>41</xdr:col>
      <xdr:colOff>50800</xdr:colOff>
      <xdr:row>57</xdr:row>
      <xdr:rowOff>24409</xdr:rowOff>
    </xdr:to>
    <xdr:cxnSp macro="">
      <xdr:nvCxnSpPr>
        <xdr:cNvPr id="348" name="直線コネクタ 347"/>
        <xdr:cNvCxnSpPr/>
      </xdr:nvCxnSpPr>
      <xdr:spPr>
        <a:xfrm>
          <a:off x="6972300" y="9773972"/>
          <a:ext cx="889000" cy="2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93846</xdr:rowOff>
    </xdr:from>
    <xdr:to>
      <xdr:col>55</xdr:col>
      <xdr:colOff>50800</xdr:colOff>
      <xdr:row>56</xdr:row>
      <xdr:rowOff>23996</xdr:rowOff>
    </xdr:to>
    <xdr:sp macro="" textlink="">
      <xdr:nvSpPr>
        <xdr:cNvPr id="358" name="楕円 357"/>
        <xdr:cNvSpPr/>
      </xdr:nvSpPr>
      <xdr:spPr>
        <a:xfrm>
          <a:off x="10426700" y="952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116723</xdr:rowOff>
    </xdr:from>
    <xdr:ext cx="599010" cy="259045"/>
    <xdr:sp macro="" textlink="">
      <xdr:nvSpPr>
        <xdr:cNvPr id="359" name="農林水産業費該当値テキスト"/>
        <xdr:cNvSpPr txBox="1"/>
      </xdr:nvSpPr>
      <xdr:spPr>
        <a:xfrm>
          <a:off x="10528300" y="937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33888</xdr:rowOff>
    </xdr:from>
    <xdr:to>
      <xdr:col>50</xdr:col>
      <xdr:colOff>165100</xdr:colOff>
      <xdr:row>55</xdr:row>
      <xdr:rowOff>135488</xdr:rowOff>
    </xdr:to>
    <xdr:sp macro="" textlink="">
      <xdr:nvSpPr>
        <xdr:cNvPr id="360" name="楕円 359"/>
        <xdr:cNvSpPr/>
      </xdr:nvSpPr>
      <xdr:spPr>
        <a:xfrm>
          <a:off x="9588500" y="946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152015</xdr:rowOff>
    </xdr:from>
    <xdr:ext cx="599010" cy="259045"/>
    <xdr:sp macro="" textlink="">
      <xdr:nvSpPr>
        <xdr:cNvPr id="361" name="テキスト ボックス 360"/>
        <xdr:cNvSpPr txBox="1"/>
      </xdr:nvSpPr>
      <xdr:spPr>
        <a:xfrm>
          <a:off x="9339795" y="923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136473</xdr:rowOff>
    </xdr:from>
    <xdr:to>
      <xdr:col>46</xdr:col>
      <xdr:colOff>38100</xdr:colOff>
      <xdr:row>57</xdr:row>
      <xdr:rowOff>66623</xdr:rowOff>
    </xdr:to>
    <xdr:sp macro="" textlink="">
      <xdr:nvSpPr>
        <xdr:cNvPr id="362" name="楕円 361"/>
        <xdr:cNvSpPr/>
      </xdr:nvSpPr>
      <xdr:spPr>
        <a:xfrm>
          <a:off x="8699500" y="973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83150</xdr:rowOff>
    </xdr:from>
    <xdr:ext cx="599010" cy="259045"/>
    <xdr:sp macro="" textlink="">
      <xdr:nvSpPr>
        <xdr:cNvPr id="363" name="テキスト ボックス 362"/>
        <xdr:cNvSpPr txBox="1"/>
      </xdr:nvSpPr>
      <xdr:spPr>
        <a:xfrm>
          <a:off x="8450795" y="951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145059</xdr:rowOff>
    </xdr:from>
    <xdr:to>
      <xdr:col>41</xdr:col>
      <xdr:colOff>101600</xdr:colOff>
      <xdr:row>57</xdr:row>
      <xdr:rowOff>75209</xdr:rowOff>
    </xdr:to>
    <xdr:sp macro="" textlink="">
      <xdr:nvSpPr>
        <xdr:cNvPr id="364" name="楕円 363"/>
        <xdr:cNvSpPr/>
      </xdr:nvSpPr>
      <xdr:spPr>
        <a:xfrm>
          <a:off x="7810500" y="97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91736</xdr:rowOff>
    </xdr:from>
    <xdr:ext cx="599010" cy="259045"/>
    <xdr:sp macro="" textlink="">
      <xdr:nvSpPr>
        <xdr:cNvPr id="365" name="テキスト ボックス 364"/>
        <xdr:cNvSpPr txBox="1"/>
      </xdr:nvSpPr>
      <xdr:spPr>
        <a:xfrm>
          <a:off x="7561795" y="952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121972</xdr:rowOff>
    </xdr:from>
    <xdr:to>
      <xdr:col>36</xdr:col>
      <xdr:colOff>165100</xdr:colOff>
      <xdr:row>57</xdr:row>
      <xdr:rowOff>52122</xdr:rowOff>
    </xdr:to>
    <xdr:sp macro="" textlink="">
      <xdr:nvSpPr>
        <xdr:cNvPr id="366" name="楕円 365"/>
        <xdr:cNvSpPr/>
      </xdr:nvSpPr>
      <xdr:spPr>
        <a:xfrm>
          <a:off x="6921500" y="972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68649</xdr:rowOff>
    </xdr:from>
    <xdr:ext cx="599010" cy="259045"/>
    <xdr:sp macro="" textlink="">
      <xdr:nvSpPr>
        <xdr:cNvPr id="367" name="テキスト ボックス 366"/>
        <xdr:cNvSpPr txBox="1"/>
      </xdr:nvSpPr>
      <xdr:spPr>
        <a:xfrm>
          <a:off x="6672795" y="949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39528</xdr:rowOff>
    </xdr:from>
    <xdr:to>
      <xdr:col>55</xdr:col>
      <xdr:colOff>0</xdr:colOff>
      <xdr:row>77</xdr:row>
      <xdr:rowOff>109745</xdr:rowOff>
    </xdr:to>
    <xdr:cxnSp macro="">
      <xdr:nvCxnSpPr>
        <xdr:cNvPr id="396" name="直線コネクタ 395"/>
        <xdr:cNvCxnSpPr/>
      </xdr:nvCxnSpPr>
      <xdr:spPr>
        <a:xfrm>
          <a:off x="9639300" y="13241178"/>
          <a:ext cx="838200" cy="7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168207</xdr:rowOff>
    </xdr:from>
    <xdr:to>
      <xdr:col>50</xdr:col>
      <xdr:colOff>114300</xdr:colOff>
      <xdr:row>77</xdr:row>
      <xdr:rowOff>39528</xdr:rowOff>
    </xdr:to>
    <xdr:cxnSp macro="">
      <xdr:nvCxnSpPr>
        <xdr:cNvPr id="399" name="直線コネクタ 398"/>
        <xdr:cNvCxnSpPr/>
      </xdr:nvCxnSpPr>
      <xdr:spPr>
        <a:xfrm>
          <a:off x="8750300" y="13198407"/>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91389</xdr:rowOff>
    </xdr:from>
    <xdr:to>
      <xdr:col>45</xdr:col>
      <xdr:colOff>177800</xdr:colOff>
      <xdr:row>76</xdr:row>
      <xdr:rowOff>168207</xdr:rowOff>
    </xdr:to>
    <xdr:cxnSp macro="">
      <xdr:nvCxnSpPr>
        <xdr:cNvPr id="402" name="直線コネクタ 401"/>
        <xdr:cNvCxnSpPr/>
      </xdr:nvCxnSpPr>
      <xdr:spPr>
        <a:xfrm>
          <a:off x="7861300" y="12607239"/>
          <a:ext cx="889000" cy="59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91389</xdr:rowOff>
    </xdr:from>
    <xdr:to>
      <xdr:col>41</xdr:col>
      <xdr:colOff>50800</xdr:colOff>
      <xdr:row>77</xdr:row>
      <xdr:rowOff>90219</xdr:rowOff>
    </xdr:to>
    <xdr:cxnSp macro="">
      <xdr:nvCxnSpPr>
        <xdr:cNvPr id="405" name="直線コネクタ 404"/>
        <xdr:cNvCxnSpPr/>
      </xdr:nvCxnSpPr>
      <xdr:spPr>
        <a:xfrm flipV="1">
          <a:off x="6972300" y="12607239"/>
          <a:ext cx="889000" cy="68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58945</xdr:rowOff>
    </xdr:from>
    <xdr:to>
      <xdr:col>55</xdr:col>
      <xdr:colOff>50800</xdr:colOff>
      <xdr:row>77</xdr:row>
      <xdr:rowOff>160545</xdr:rowOff>
    </xdr:to>
    <xdr:sp macro="" textlink="">
      <xdr:nvSpPr>
        <xdr:cNvPr id="415" name="楕円 414"/>
        <xdr:cNvSpPr/>
      </xdr:nvSpPr>
      <xdr:spPr>
        <a:xfrm>
          <a:off x="10426700" y="132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81822</xdr:rowOff>
    </xdr:from>
    <xdr:ext cx="534377" cy="259045"/>
    <xdr:sp macro="" textlink="">
      <xdr:nvSpPr>
        <xdr:cNvPr id="416" name="商工費該当値テキスト"/>
        <xdr:cNvSpPr txBox="1"/>
      </xdr:nvSpPr>
      <xdr:spPr>
        <a:xfrm>
          <a:off x="10528300" y="1311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160178</xdr:rowOff>
    </xdr:from>
    <xdr:to>
      <xdr:col>50</xdr:col>
      <xdr:colOff>165100</xdr:colOff>
      <xdr:row>77</xdr:row>
      <xdr:rowOff>90328</xdr:rowOff>
    </xdr:to>
    <xdr:sp macro="" textlink="">
      <xdr:nvSpPr>
        <xdr:cNvPr id="417" name="楕円 416"/>
        <xdr:cNvSpPr/>
      </xdr:nvSpPr>
      <xdr:spPr>
        <a:xfrm>
          <a:off x="9588500" y="1319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106855</xdr:rowOff>
    </xdr:from>
    <xdr:ext cx="534377" cy="259045"/>
    <xdr:sp macro="" textlink="">
      <xdr:nvSpPr>
        <xdr:cNvPr id="418" name="テキスト ボックス 417"/>
        <xdr:cNvSpPr txBox="1"/>
      </xdr:nvSpPr>
      <xdr:spPr>
        <a:xfrm>
          <a:off x="9372111" y="129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117407</xdr:rowOff>
    </xdr:from>
    <xdr:to>
      <xdr:col>46</xdr:col>
      <xdr:colOff>38100</xdr:colOff>
      <xdr:row>77</xdr:row>
      <xdr:rowOff>47557</xdr:rowOff>
    </xdr:to>
    <xdr:sp macro="" textlink="">
      <xdr:nvSpPr>
        <xdr:cNvPr id="419" name="楕円 418"/>
        <xdr:cNvSpPr/>
      </xdr:nvSpPr>
      <xdr:spPr>
        <a:xfrm>
          <a:off x="8699500" y="1314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64084</xdr:rowOff>
    </xdr:from>
    <xdr:ext cx="599010" cy="259045"/>
    <xdr:sp macro="" textlink="">
      <xdr:nvSpPr>
        <xdr:cNvPr id="420" name="テキスト ボックス 419"/>
        <xdr:cNvSpPr txBox="1"/>
      </xdr:nvSpPr>
      <xdr:spPr>
        <a:xfrm>
          <a:off x="8450795" y="1292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40589</xdr:rowOff>
    </xdr:from>
    <xdr:to>
      <xdr:col>41</xdr:col>
      <xdr:colOff>101600</xdr:colOff>
      <xdr:row>73</xdr:row>
      <xdr:rowOff>142189</xdr:rowOff>
    </xdr:to>
    <xdr:sp macro="" textlink="">
      <xdr:nvSpPr>
        <xdr:cNvPr id="421" name="楕円 420"/>
        <xdr:cNvSpPr/>
      </xdr:nvSpPr>
      <xdr:spPr>
        <a:xfrm>
          <a:off x="7810500" y="125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158716</xdr:rowOff>
    </xdr:from>
    <xdr:ext cx="599010" cy="259045"/>
    <xdr:sp macro="" textlink="">
      <xdr:nvSpPr>
        <xdr:cNvPr id="422" name="テキスト ボックス 421"/>
        <xdr:cNvSpPr txBox="1"/>
      </xdr:nvSpPr>
      <xdr:spPr>
        <a:xfrm>
          <a:off x="7561795" y="1233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39419</xdr:rowOff>
    </xdr:from>
    <xdr:to>
      <xdr:col>36</xdr:col>
      <xdr:colOff>165100</xdr:colOff>
      <xdr:row>77</xdr:row>
      <xdr:rowOff>141019</xdr:rowOff>
    </xdr:to>
    <xdr:sp macro="" textlink="">
      <xdr:nvSpPr>
        <xdr:cNvPr id="423" name="楕円 422"/>
        <xdr:cNvSpPr/>
      </xdr:nvSpPr>
      <xdr:spPr>
        <a:xfrm>
          <a:off x="6921500" y="1324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157546</xdr:rowOff>
    </xdr:from>
    <xdr:ext cx="534377" cy="259045"/>
    <xdr:sp macro="" textlink="">
      <xdr:nvSpPr>
        <xdr:cNvPr id="424" name="テキスト ボックス 423"/>
        <xdr:cNvSpPr txBox="1"/>
      </xdr:nvSpPr>
      <xdr:spPr>
        <a:xfrm>
          <a:off x="6705111" y="1301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29062</xdr:rowOff>
    </xdr:from>
    <xdr:to>
      <xdr:col>55</xdr:col>
      <xdr:colOff>0</xdr:colOff>
      <xdr:row>97</xdr:row>
      <xdr:rowOff>32902</xdr:rowOff>
    </xdr:to>
    <xdr:cxnSp macro="">
      <xdr:nvCxnSpPr>
        <xdr:cNvPr id="455" name="直線コネクタ 454"/>
        <xdr:cNvCxnSpPr/>
      </xdr:nvCxnSpPr>
      <xdr:spPr>
        <a:xfrm flipV="1">
          <a:off x="9639300" y="16659712"/>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32902</xdr:rowOff>
    </xdr:from>
    <xdr:to>
      <xdr:col>50</xdr:col>
      <xdr:colOff>114300</xdr:colOff>
      <xdr:row>97</xdr:row>
      <xdr:rowOff>67289</xdr:rowOff>
    </xdr:to>
    <xdr:cxnSp macro="">
      <xdr:nvCxnSpPr>
        <xdr:cNvPr id="458" name="直線コネクタ 457"/>
        <xdr:cNvCxnSpPr/>
      </xdr:nvCxnSpPr>
      <xdr:spPr>
        <a:xfrm flipV="1">
          <a:off x="8750300" y="16663552"/>
          <a:ext cx="889000" cy="3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27566</xdr:rowOff>
    </xdr:from>
    <xdr:to>
      <xdr:col>45</xdr:col>
      <xdr:colOff>177800</xdr:colOff>
      <xdr:row>97</xdr:row>
      <xdr:rowOff>67289</xdr:rowOff>
    </xdr:to>
    <xdr:cxnSp macro="">
      <xdr:nvCxnSpPr>
        <xdr:cNvPr id="461" name="直線コネクタ 460"/>
        <xdr:cNvCxnSpPr/>
      </xdr:nvCxnSpPr>
      <xdr:spPr>
        <a:xfrm>
          <a:off x="7861300" y="16658216"/>
          <a:ext cx="889000" cy="3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27566</xdr:rowOff>
    </xdr:from>
    <xdr:to>
      <xdr:col>41</xdr:col>
      <xdr:colOff>50800</xdr:colOff>
      <xdr:row>97</xdr:row>
      <xdr:rowOff>48271</xdr:rowOff>
    </xdr:to>
    <xdr:cxnSp macro="">
      <xdr:nvCxnSpPr>
        <xdr:cNvPr id="464" name="直線コネクタ 463"/>
        <xdr:cNvCxnSpPr/>
      </xdr:nvCxnSpPr>
      <xdr:spPr>
        <a:xfrm flipV="1">
          <a:off x="6972300" y="16658216"/>
          <a:ext cx="8890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149712</xdr:rowOff>
    </xdr:from>
    <xdr:to>
      <xdr:col>55</xdr:col>
      <xdr:colOff>50800</xdr:colOff>
      <xdr:row>97</xdr:row>
      <xdr:rowOff>79862</xdr:rowOff>
    </xdr:to>
    <xdr:sp macro="" textlink="">
      <xdr:nvSpPr>
        <xdr:cNvPr id="474" name="楕円 473"/>
        <xdr:cNvSpPr/>
      </xdr:nvSpPr>
      <xdr:spPr>
        <a:xfrm>
          <a:off x="10426700" y="166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1139</xdr:rowOff>
    </xdr:from>
    <xdr:ext cx="599010" cy="259045"/>
    <xdr:sp macro="" textlink="">
      <xdr:nvSpPr>
        <xdr:cNvPr id="475" name="土木費該当値テキスト"/>
        <xdr:cNvSpPr txBox="1"/>
      </xdr:nvSpPr>
      <xdr:spPr>
        <a:xfrm>
          <a:off x="10528300" y="1646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153552</xdr:rowOff>
    </xdr:from>
    <xdr:to>
      <xdr:col>50</xdr:col>
      <xdr:colOff>165100</xdr:colOff>
      <xdr:row>97</xdr:row>
      <xdr:rowOff>83702</xdr:rowOff>
    </xdr:to>
    <xdr:sp macro="" textlink="">
      <xdr:nvSpPr>
        <xdr:cNvPr id="476" name="楕円 475"/>
        <xdr:cNvSpPr/>
      </xdr:nvSpPr>
      <xdr:spPr>
        <a:xfrm>
          <a:off x="9588500" y="1661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100229</xdr:rowOff>
    </xdr:from>
    <xdr:ext cx="599010" cy="259045"/>
    <xdr:sp macro="" textlink="">
      <xdr:nvSpPr>
        <xdr:cNvPr id="477" name="テキスト ボックス 476"/>
        <xdr:cNvSpPr txBox="1"/>
      </xdr:nvSpPr>
      <xdr:spPr>
        <a:xfrm>
          <a:off x="9339795" y="163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16489</xdr:rowOff>
    </xdr:from>
    <xdr:to>
      <xdr:col>46</xdr:col>
      <xdr:colOff>38100</xdr:colOff>
      <xdr:row>97</xdr:row>
      <xdr:rowOff>118089</xdr:rowOff>
    </xdr:to>
    <xdr:sp macro="" textlink="">
      <xdr:nvSpPr>
        <xdr:cNvPr id="478" name="楕円 477"/>
        <xdr:cNvSpPr/>
      </xdr:nvSpPr>
      <xdr:spPr>
        <a:xfrm>
          <a:off x="8699500" y="166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134616</xdr:rowOff>
    </xdr:from>
    <xdr:ext cx="599010" cy="259045"/>
    <xdr:sp macro="" textlink="">
      <xdr:nvSpPr>
        <xdr:cNvPr id="479" name="テキスト ボックス 478"/>
        <xdr:cNvSpPr txBox="1"/>
      </xdr:nvSpPr>
      <xdr:spPr>
        <a:xfrm>
          <a:off x="8450795" y="1642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148216</xdr:rowOff>
    </xdr:from>
    <xdr:to>
      <xdr:col>41</xdr:col>
      <xdr:colOff>101600</xdr:colOff>
      <xdr:row>97</xdr:row>
      <xdr:rowOff>78366</xdr:rowOff>
    </xdr:to>
    <xdr:sp macro="" textlink="">
      <xdr:nvSpPr>
        <xdr:cNvPr id="480" name="楕円 479"/>
        <xdr:cNvSpPr/>
      </xdr:nvSpPr>
      <xdr:spPr>
        <a:xfrm>
          <a:off x="7810500" y="166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94893</xdr:rowOff>
    </xdr:from>
    <xdr:ext cx="599010" cy="259045"/>
    <xdr:sp macro="" textlink="">
      <xdr:nvSpPr>
        <xdr:cNvPr id="481" name="テキスト ボックス 480"/>
        <xdr:cNvSpPr txBox="1"/>
      </xdr:nvSpPr>
      <xdr:spPr>
        <a:xfrm>
          <a:off x="7561795" y="1638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168921</xdr:rowOff>
    </xdr:from>
    <xdr:to>
      <xdr:col>36</xdr:col>
      <xdr:colOff>165100</xdr:colOff>
      <xdr:row>97</xdr:row>
      <xdr:rowOff>99071</xdr:rowOff>
    </xdr:to>
    <xdr:sp macro="" textlink="">
      <xdr:nvSpPr>
        <xdr:cNvPr id="482" name="楕円 481"/>
        <xdr:cNvSpPr/>
      </xdr:nvSpPr>
      <xdr:spPr>
        <a:xfrm>
          <a:off x="6921500" y="1662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115598</xdr:rowOff>
    </xdr:from>
    <xdr:ext cx="599010" cy="259045"/>
    <xdr:sp macro="" textlink="">
      <xdr:nvSpPr>
        <xdr:cNvPr id="483" name="テキスト ボックス 482"/>
        <xdr:cNvSpPr txBox="1"/>
      </xdr:nvSpPr>
      <xdr:spPr>
        <a:xfrm>
          <a:off x="6672795" y="1640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82395</xdr:rowOff>
    </xdr:from>
    <xdr:to>
      <xdr:col>85</xdr:col>
      <xdr:colOff>127000</xdr:colOff>
      <xdr:row>36</xdr:row>
      <xdr:rowOff>106493</xdr:rowOff>
    </xdr:to>
    <xdr:cxnSp macro="">
      <xdr:nvCxnSpPr>
        <xdr:cNvPr id="510" name="直線コネクタ 509"/>
        <xdr:cNvCxnSpPr/>
      </xdr:nvCxnSpPr>
      <xdr:spPr>
        <a:xfrm>
          <a:off x="15481300" y="6254595"/>
          <a:ext cx="8382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33703</xdr:rowOff>
    </xdr:from>
    <xdr:to>
      <xdr:col>81</xdr:col>
      <xdr:colOff>50800</xdr:colOff>
      <xdr:row>36</xdr:row>
      <xdr:rowOff>82395</xdr:rowOff>
    </xdr:to>
    <xdr:cxnSp macro="">
      <xdr:nvCxnSpPr>
        <xdr:cNvPr id="513" name="直線コネクタ 512"/>
        <xdr:cNvCxnSpPr/>
      </xdr:nvCxnSpPr>
      <xdr:spPr>
        <a:xfrm>
          <a:off x="14592300" y="6205903"/>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68907</xdr:rowOff>
    </xdr:from>
    <xdr:to>
      <xdr:col>76</xdr:col>
      <xdr:colOff>114300</xdr:colOff>
      <xdr:row>36</xdr:row>
      <xdr:rowOff>33703</xdr:rowOff>
    </xdr:to>
    <xdr:cxnSp macro="">
      <xdr:nvCxnSpPr>
        <xdr:cNvPr id="516" name="直線コネクタ 515"/>
        <xdr:cNvCxnSpPr/>
      </xdr:nvCxnSpPr>
      <xdr:spPr>
        <a:xfrm>
          <a:off x="13703300" y="6069657"/>
          <a:ext cx="889000" cy="1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68907</xdr:rowOff>
    </xdr:from>
    <xdr:to>
      <xdr:col>71</xdr:col>
      <xdr:colOff>177800</xdr:colOff>
      <xdr:row>36</xdr:row>
      <xdr:rowOff>85353</xdr:rowOff>
    </xdr:to>
    <xdr:cxnSp macro="">
      <xdr:nvCxnSpPr>
        <xdr:cNvPr id="519" name="直線コネクタ 518"/>
        <xdr:cNvCxnSpPr/>
      </xdr:nvCxnSpPr>
      <xdr:spPr>
        <a:xfrm flipV="1">
          <a:off x="12814300" y="6069657"/>
          <a:ext cx="889000" cy="18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55693</xdr:rowOff>
    </xdr:from>
    <xdr:to>
      <xdr:col>85</xdr:col>
      <xdr:colOff>177800</xdr:colOff>
      <xdr:row>36</xdr:row>
      <xdr:rowOff>157293</xdr:rowOff>
    </xdr:to>
    <xdr:sp macro="" textlink="">
      <xdr:nvSpPr>
        <xdr:cNvPr id="529" name="楕円 528"/>
        <xdr:cNvSpPr/>
      </xdr:nvSpPr>
      <xdr:spPr>
        <a:xfrm>
          <a:off x="16268700" y="62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78570</xdr:rowOff>
    </xdr:from>
    <xdr:ext cx="534377" cy="259045"/>
    <xdr:sp macro="" textlink="">
      <xdr:nvSpPr>
        <xdr:cNvPr id="530" name="消防費該当値テキスト"/>
        <xdr:cNvSpPr txBox="1"/>
      </xdr:nvSpPr>
      <xdr:spPr>
        <a:xfrm>
          <a:off x="16370300" y="607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31595</xdr:rowOff>
    </xdr:from>
    <xdr:to>
      <xdr:col>81</xdr:col>
      <xdr:colOff>101600</xdr:colOff>
      <xdr:row>36</xdr:row>
      <xdr:rowOff>133195</xdr:rowOff>
    </xdr:to>
    <xdr:sp macro="" textlink="">
      <xdr:nvSpPr>
        <xdr:cNvPr id="531" name="楕円 530"/>
        <xdr:cNvSpPr/>
      </xdr:nvSpPr>
      <xdr:spPr>
        <a:xfrm>
          <a:off x="15430500" y="62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149722</xdr:rowOff>
    </xdr:from>
    <xdr:ext cx="534377" cy="259045"/>
    <xdr:sp macro="" textlink="">
      <xdr:nvSpPr>
        <xdr:cNvPr id="532" name="テキスト ボックス 531"/>
        <xdr:cNvSpPr txBox="1"/>
      </xdr:nvSpPr>
      <xdr:spPr>
        <a:xfrm>
          <a:off x="15214111" y="597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154353</xdr:rowOff>
    </xdr:from>
    <xdr:to>
      <xdr:col>76</xdr:col>
      <xdr:colOff>165100</xdr:colOff>
      <xdr:row>36</xdr:row>
      <xdr:rowOff>84503</xdr:rowOff>
    </xdr:to>
    <xdr:sp macro="" textlink="">
      <xdr:nvSpPr>
        <xdr:cNvPr id="533" name="楕円 532"/>
        <xdr:cNvSpPr/>
      </xdr:nvSpPr>
      <xdr:spPr>
        <a:xfrm>
          <a:off x="14541500" y="615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101030</xdr:rowOff>
    </xdr:from>
    <xdr:ext cx="534377" cy="259045"/>
    <xdr:sp macro="" textlink="">
      <xdr:nvSpPr>
        <xdr:cNvPr id="534" name="テキスト ボックス 533"/>
        <xdr:cNvSpPr txBox="1"/>
      </xdr:nvSpPr>
      <xdr:spPr>
        <a:xfrm>
          <a:off x="14325111" y="59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18107</xdr:rowOff>
    </xdr:from>
    <xdr:to>
      <xdr:col>72</xdr:col>
      <xdr:colOff>38100</xdr:colOff>
      <xdr:row>35</xdr:row>
      <xdr:rowOff>119707</xdr:rowOff>
    </xdr:to>
    <xdr:sp macro="" textlink="">
      <xdr:nvSpPr>
        <xdr:cNvPr id="535" name="楕円 534"/>
        <xdr:cNvSpPr/>
      </xdr:nvSpPr>
      <xdr:spPr>
        <a:xfrm>
          <a:off x="13652500" y="601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136234</xdr:rowOff>
    </xdr:from>
    <xdr:ext cx="599010" cy="259045"/>
    <xdr:sp macro="" textlink="">
      <xdr:nvSpPr>
        <xdr:cNvPr id="536" name="テキスト ボックス 535"/>
        <xdr:cNvSpPr txBox="1"/>
      </xdr:nvSpPr>
      <xdr:spPr>
        <a:xfrm>
          <a:off x="13403795" y="5794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34553</xdr:rowOff>
    </xdr:from>
    <xdr:to>
      <xdr:col>67</xdr:col>
      <xdr:colOff>101600</xdr:colOff>
      <xdr:row>36</xdr:row>
      <xdr:rowOff>136153</xdr:rowOff>
    </xdr:to>
    <xdr:sp macro="" textlink="">
      <xdr:nvSpPr>
        <xdr:cNvPr id="537" name="楕円 536"/>
        <xdr:cNvSpPr/>
      </xdr:nvSpPr>
      <xdr:spPr>
        <a:xfrm>
          <a:off x="12763500" y="620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152680</xdr:rowOff>
    </xdr:from>
    <xdr:ext cx="534377" cy="259045"/>
    <xdr:sp macro="" textlink="">
      <xdr:nvSpPr>
        <xdr:cNvPr id="538" name="テキスト ボックス 537"/>
        <xdr:cNvSpPr txBox="1"/>
      </xdr:nvSpPr>
      <xdr:spPr>
        <a:xfrm>
          <a:off x="12547111" y="598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65441</xdr:rowOff>
    </xdr:from>
    <xdr:to>
      <xdr:col>85</xdr:col>
      <xdr:colOff>127000</xdr:colOff>
      <xdr:row>57</xdr:row>
      <xdr:rowOff>98573</xdr:rowOff>
    </xdr:to>
    <xdr:cxnSp macro="">
      <xdr:nvCxnSpPr>
        <xdr:cNvPr id="567" name="直線コネクタ 566"/>
        <xdr:cNvCxnSpPr/>
      </xdr:nvCxnSpPr>
      <xdr:spPr>
        <a:xfrm flipV="1">
          <a:off x="15481300" y="9838091"/>
          <a:ext cx="838200" cy="3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98573</xdr:rowOff>
    </xdr:from>
    <xdr:to>
      <xdr:col>81</xdr:col>
      <xdr:colOff>50800</xdr:colOff>
      <xdr:row>57</xdr:row>
      <xdr:rowOff>122296</xdr:rowOff>
    </xdr:to>
    <xdr:cxnSp macro="">
      <xdr:nvCxnSpPr>
        <xdr:cNvPr id="570" name="直線コネクタ 569"/>
        <xdr:cNvCxnSpPr/>
      </xdr:nvCxnSpPr>
      <xdr:spPr>
        <a:xfrm flipV="1">
          <a:off x="14592300" y="9871223"/>
          <a:ext cx="889000" cy="2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106471</xdr:rowOff>
    </xdr:from>
    <xdr:to>
      <xdr:col>76</xdr:col>
      <xdr:colOff>114300</xdr:colOff>
      <xdr:row>57</xdr:row>
      <xdr:rowOff>122296</xdr:rowOff>
    </xdr:to>
    <xdr:cxnSp macro="">
      <xdr:nvCxnSpPr>
        <xdr:cNvPr id="573" name="直線コネクタ 572"/>
        <xdr:cNvCxnSpPr/>
      </xdr:nvCxnSpPr>
      <xdr:spPr>
        <a:xfrm>
          <a:off x="13703300" y="9879121"/>
          <a:ext cx="889000" cy="1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68562</xdr:rowOff>
    </xdr:from>
    <xdr:to>
      <xdr:col>71</xdr:col>
      <xdr:colOff>177800</xdr:colOff>
      <xdr:row>57</xdr:row>
      <xdr:rowOff>106471</xdr:rowOff>
    </xdr:to>
    <xdr:cxnSp macro="">
      <xdr:nvCxnSpPr>
        <xdr:cNvPr id="576" name="直線コネクタ 575"/>
        <xdr:cNvCxnSpPr/>
      </xdr:nvCxnSpPr>
      <xdr:spPr>
        <a:xfrm>
          <a:off x="12814300" y="9841212"/>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14641</xdr:rowOff>
    </xdr:from>
    <xdr:to>
      <xdr:col>85</xdr:col>
      <xdr:colOff>177800</xdr:colOff>
      <xdr:row>57</xdr:row>
      <xdr:rowOff>116241</xdr:rowOff>
    </xdr:to>
    <xdr:sp macro="" textlink="">
      <xdr:nvSpPr>
        <xdr:cNvPr id="586" name="楕円 585"/>
        <xdr:cNvSpPr/>
      </xdr:nvSpPr>
      <xdr:spPr>
        <a:xfrm>
          <a:off x="16268700" y="978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37518</xdr:rowOff>
    </xdr:from>
    <xdr:ext cx="599010" cy="259045"/>
    <xdr:sp macro="" textlink="">
      <xdr:nvSpPr>
        <xdr:cNvPr id="587" name="教育費該当値テキスト"/>
        <xdr:cNvSpPr txBox="1"/>
      </xdr:nvSpPr>
      <xdr:spPr>
        <a:xfrm>
          <a:off x="16370300" y="963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47773</xdr:rowOff>
    </xdr:from>
    <xdr:to>
      <xdr:col>81</xdr:col>
      <xdr:colOff>101600</xdr:colOff>
      <xdr:row>57</xdr:row>
      <xdr:rowOff>149373</xdr:rowOff>
    </xdr:to>
    <xdr:sp macro="" textlink="">
      <xdr:nvSpPr>
        <xdr:cNvPr id="588" name="楕円 587"/>
        <xdr:cNvSpPr/>
      </xdr:nvSpPr>
      <xdr:spPr>
        <a:xfrm>
          <a:off x="15430500" y="98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165900</xdr:rowOff>
    </xdr:from>
    <xdr:ext cx="599010" cy="259045"/>
    <xdr:sp macro="" textlink="">
      <xdr:nvSpPr>
        <xdr:cNvPr id="589" name="テキスト ボックス 588"/>
        <xdr:cNvSpPr txBox="1"/>
      </xdr:nvSpPr>
      <xdr:spPr>
        <a:xfrm>
          <a:off x="15181795" y="959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71496</xdr:rowOff>
    </xdr:from>
    <xdr:to>
      <xdr:col>76</xdr:col>
      <xdr:colOff>165100</xdr:colOff>
      <xdr:row>58</xdr:row>
      <xdr:rowOff>1646</xdr:rowOff>
    </xdr:to>
    <xdr:sp macro="" textlink="">
      <xdr:nvSpPr>
        <xdr:cNvPr id="590" name="楕円 589"/>
        <xdr:cNvSpPr/>
      </xdr:nvSpPr>
      <xdr:spPr>
        <a:xfrm>
          <a:off x="14541500" y="98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164223</xdr:rowOff>
    </xdr:from>
    <xdr:ext cx="599010" cy="259045"/>
    <xdr:sp macro="" textlink="">
      <xdr:nvSpPr>
        <xdr:cNvPr id="591" name="テキスト ボックス 590"/>
        <xdr:cNvSpPr txBox="1"/>
      </xdr:nvSpPr>
      <xdr:spPr>
        <a:xfrm>
          <a:off x="14292795" y="993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55671</xdr:rowOff>
    </xdr:from>
    <xdr:to>
      <xdr:col>72</xdr:col>
      <xdr:colOff>38100</xdr:colOff>
      <xdr:row>57</xdr:row>
      <xdr:rowOff>157271</xdr:rowOff>
    </xdr:to>
    <xdr:sp macro="" textlink="">
      <xdr:nvSpPr>
        <xdr:cNvPr id="592" name="楕円 591"/>
        <xdr:cNvSpPr/>
      </xdr:nvSpPr>
      <xdr:spPr>
        <a:xfrm>
          <a:off x="13652500" y="98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2348</xdr:rowOff>
    </xdr:from>
    <xdr:ext cx="599010" cy="259045"/>
    <xdr:sp macro="" textlink="">
      <xdr:nvSpPr>
        <xdr:cNvPr id="593" name="テキスト ボックス 592"/>
        <xdr:cNvSpPr txBox="1"/>
      </xdr:nvSpPr>
      <xdr:spPr>
        <a:xfrm>
          <a:off x="13403795" y="960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17762</xdr:rowOff>
    </xdr:from>
    <xdr:to>
      <xdr:col>67</xdr:col>
      <xdr:colOff>101600</xdr:colOff>
      <xdr:row>57</xdr:row>
      <xdr:rowOff>119362</xdr:rowOff>
    </xdr:to>
    <xdr:sp macro="" textlink="">
      <xdr:nvSpPr>
        <xdr:cNvPr id="594" name="楕円 593"/>
        <xdr:cNvSpPr/>
      </xdr:nvSpPr>
      <xdr:spPr>
        <a:xfrm>
          <a:off x="12763500" y="97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135889</xdr:rowOff>
    </xdr:from>
    <xdr:ext cx="599010" cy="259045"/>
    <xdr:sp macro="" textlink="">
      <xdr:nvSpPr>
        <xdr:cNvPr id="595" name="テキスト ボックス 594"/>
        <xdr:cNvSpPr txBox="1"/>
      </xdr:nvSpPr>
      <xdr:spPr>
        <a:xfrm>
          <a:off x="12514795" y="956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71782</xdr:rowOff>
    </xdr:from>
    <xdr:to>
      <xdr:col>85</xdr:col>
      <xdr:colOff>127000</xdr:colOff>
      <xdr:row>93</xdr:row>
      <xdr:rowOff>168842</xdr:rowOff>
    </xdr:to>
    <xdr:cxnSp macro="">
      <xdr:nvCxnSpPr>
        <xdr:cNvPr id="681" name="直線コネクタ 680"/>
        <xdr:cNvCxnSpPr/>
      </xdr:nvCxnSpPr>
      <xdr:spPr>
        <a:xfrm flipV="1">
          <a:off x="15481300" y="16016632"/>
          <a:ext cx="838200" cy="9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168842</xdr:rowOff>
    </xdr:from>
    <xdr:to>
      <xdr:col>81</xdr:col>
      <xdr:colOff>50800</xdr:colOff>
      <xdr:row>94</xdr:row>
      <xdr:rowOff>166091</xdr:rowOff>
    </xdr:to>
    <xdr:cxnSp macro="">
      <xdr:nvCxnSpPr>
        <xdr:cNvPr id="684" name="直線コネクタ 683"/>
        <xdr:cNvCxnSpPr/>
      </xdr:nvCxnSpPr>
      <xdr:spPr>
        <a:xfrm flipV="1">
          <a:off x="14592300" y="16113692"/>
          <a:ext cx="889000" cy="16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166091</xdr:rowOff>
    </xdr:from>
    <xdr:to>
      <xdr:col>76</xdr:col>
      <xdr:colOff>114300</xdr:colOff>
      <xdr:row>95</xdr:row>
      <xdr:rowOff>28707</xdr:rowOff>
    </xdr:to>
    <xdr:cxnSp macro="">
      <xdr:nvCxnSpPr>
        <xdr:cNvPr id="687" name="直線コネクタ 686"/>
        <xdr:cNvCxnSpPr/>
      </xdr:nvCxnSpPr>
      <xdr:spPr>
        <a:xfrm flipV="1">
          <a:off x="13703300" y="16282391"/>
          <a:ext cx="889000" cy="3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12402</xdr:rowOff>
    </xdr:from>
    <xdr:to>
      <xdr:col>71</xdr:col>
      <xdr:colOff>177800</xdr:colOff>
      <xdr:row>95</xdr:row>
      <xdr:rowOff>28707</xdr:rowOff>
    </xdr:to>
    <xdr:cxnSp macro="">
      <xdr:nvCxnSpPr>
        <xdr:cNvPr id="690" name="直線コネクタ 689"/>
        <xdr:cNvCxnSpPr/>
      </xdr:nvCxnSpPr>
      <xdr:spPr>
        <a:xfrm>
          <a:off x="12814300" y="15614352"/>
          <a:ext cx="889000" cy="70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20982</xdr:rowOff>
    </xdr:from>
    <xdr:to>
      <xdr:col>85</xdr:col>
      <xdr:colOff>177800</xdr:colOff>
      <xdr:row>93</xdr:row>
      <xdr:rowOff>122582</xdr:rowOff>
    </xdr:to>
    <xdr:sp macro="" textlink="">
      <xdr:nvSpPr>
        <xdr:cNvPr id="700" name="楕円 699"/>
        <xdr:cNvSpPr/>
      </xdr:nvSpPr>
      <xdr:spPr>
        <a:xfrm>
          <a:off x="16268700" y="1596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43859</xdr:rowOff>
    </xdr:from>
    <xdr:ext cx="599010" cy="259045"/>
    <xdr:sp macro="" textlink="">
      <xdr:nvSpPr>
        <xdr:cNvPr id="701" name="公債費該当値テキスト"/>
        <xdr:cNvSpPr txBox="1"/>
      </xdr:nvSpPr>
      <xdr:spPr>
        <a:xfrm>
          <a:off x="16370300" y="1581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118042</xdr:rowOff>
    </xdr:from>
    <xdr:to>
      <xdr:col>81</xdr:col>
      <xdr:colOff>101600</xdr:colOff>
      <xdr:row>94</xdr:row>
      <xdr:rowOff>48192</xdr:rowOff>
    </xdr:to>
    <xdr:sp macro="" textlink="">
      <xdr:nvSpPr>
        <xdr:cNvPr id="702" name="楕円 701"/>
        <xdr:cNvSpPr/>
      </xdr:nvSpPr>
      <xdr:spPr>
        <a:xfrm>
          <a:off x="15430500" y="1606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64719</xdr:rowOff>
    </xdr:from>
    <xdr:ext cx="599010" cy="259045"/>
    <xdr:sp macro="" textlink="">
      <xdr:nvSpPr>
        <xdr:cNvPr id="703" name="テキスト ボックス 702"/>
        <xdr:cNvSpPr txBox="1"/>
      </xdr:nvSpPr>
      <xdr:spPr>
        <a:xfrm>
          <a:off x="15181795" y="1583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115291</xdr:rowOff>
    </xdr:from>
    <xdr:to>
      <xdr:col>76</xdr:col>
      <xdr:colOff>165100</xdr:colOff>
      <xdr:row>95</xdr:row>
      <xdr:rowOff>45441</xdr:rowOff>
    </xdr:to>
    <xdr:sp macro="" textlink="">
      <xdr:nvSpPr>
        <xdr:cNvPr id="704" name="楕円 703"/>
        <xdr:cNvSpPr/>
      </xdr:nvSpPr>
      <xdr:spPr>
        <a:xfrm>
          <a:off x="14541500" y="162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61968</xdr:rowOff>
    </xdr:from>
    <xdr:ext cx="599010" cy="259045"/>
    <xdr:sp macro="" textlink="">
      <xdr:nvSpPr>
        <xdr:cNvPr id="705" name="テキスト ボックス 704"/>
        <xdr:cNvSpPr txBox="1"/>
      </xdr:nvSpPr>
      <xdr:spPr>
        <a:xfrm>
          <a:off x="14292795" y="1600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149357</xdr:rowOff>
    </xdr:from>
    <xdr:to>
      <xdr:col>72</xdr:col>
      <xdr:colOff>38100</xdr:colOff>
      <xdr:row>95</xdr:row>
      <xdr:rowOff>79507</xdr:rowOff>
    </xdr:to>
    <xdr:sp macro="" textlink="">
      <xdr:nvSpPr>
        <xdr:cNvPr id="706" name="楕円 705"/>
        <xdr:cNvSpPr/>
      </xdr:nvSpPr>
      <xdr:spPr>
        <a:xfrm>
          <a:off x="13652500" y="162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96034</xdr:rowOff>
    </xdr:from>
    <xdr:ext cx="599010" cy="259045"/>
    <xdr:sp macro="" textlink="">
      <xdr:nvSpPr>
        <xdr:cNvPr id="707" name="テキスト ボックス 706"/>
        <xdr:cNvSpPr txBox="1"/>
      </xdr:nvSpPr>
      <xdr:spPr>
        <a:xfrm>
          <a:off x="13403795" y="1604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133052</xdr:rowOff>
    </xdr:from>
    <xdr:to>
      <xdr:col>67</xdr:col>
      <xdr:colOff>101600</xdr:colOff>
      <xdr:row>91</xdr:row>
      <xdr:rowOff>63202</xdr:rowOff>
    </xdr:to>
    <xdr:sp macro="" textlink="">
      <xdr:nvSpPr>
        <xdr:cNvPr id="708" name="楕円 707"/>
        <xdr:cNvSpPr/>
      </xdr:nvSpPr>
      <xdr:spPr>
        <a:xfrm>
          <a:off x="12763500" y="155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79729</xdr:rowOff>
    </xdr:from>
    <xdr:ext cx="599010" cy="259045"/>
    <xdr:sp macro="" textlink="">
      <xdr:nvSpPr>
        <xdr:cNvPr id="709" name="テキスト ボックス 708"/>
        <xdr:cNvSpPr txBox="1"/>
      </xdr:nvSpPr>
      <xdr:spPr>
        <a:xfrm>
          <a:off x="12514795" y="1533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類似団体の平均を上回っているが、これは、類似団体における人口規模が</a:t>
          </a:r>
          <a:r>
            <a:rPr kumimoji="1" lang="en-US" altLang="ja-JP" sz="1100" b="0" i="0" baseline="0">
              <a:solidFill>
                <a:schemeClr val="dk1"/>
              </a:solidFill>
              <a:effectLst/>
              <a:latin typeface="+mn-lt"/>
              <a:ea typeface="+mn-ea"/>
              <a:cs typeface="+mn-cs"/>
            </a:rPr>
            <a:t>5,000</a:t>
          </a:r>
          <a:r>
            <a:rPr kumimoji="1" lang="ja-JP" altLang="ja-JP" sz="1100" b="0" i="0" baseline="0">
              <a:solidFill>
                <a:schemeClr val="dk1"/>
              </a:solidFill>
              <a:effectLst/>
              <a:latin typeface="+mn-lt"/>
              <a:ea typeface="+mn-ea"/>
              <a:cs typeface="+mn-cs"/>
            </a:rPr>
            <a:t>人未満であるのに対し、当村の人口は約</a:t>
          </a:r>
          <a:r>
            <a:rPr kumimoji="1" lang="en-US" altLang="ja-JP" sz="1100" b="0" i="0" baseline="0">
              <a:solidFill>
                <a:schemeClr val="dk1"/>
              </a:solidFill>
              <a:effectLst/>
              <a:latin typeface="+mn-lt"/>
              <a:ea typeface="+mn-ea"/>
              <a:cs typeface="+mn-cs"/>
            </a:rPr>
            <a:t>950</a:t>
          </a:r>
          <a:r>
            <a:rPr kumimoji="1" lang="ja-JP" altLang="ja-JP" sz="1100" b="0" i="0" baseline="0">
              <a:solidFill>
                <a:schemeClr val="dk1"/>
              </a:solidFill>
              <a:effectLst/>
              <a:latin typeface="+mn-lt"/>
              <a:ea typeface="+mn-ea"/>
              <a:cs typeface="+mn-cs"/>
            </a:rPr>
            <a:t>人と規模が違う点にあり、必ずしも人口規模に単純比例するものではないが、行政経費全体をもって今後も健全化に努める。なお、公債費については、</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年度に過疎対策事業債の一部繰上償還を実施したことにより増加した。今後も施策の重点化を図りながら新規地方債の発行の抑制に努めていく。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a:solidFill>
                <a:schemeClr val="dk1"/>
              </a:solidFill>
              <a:effectLst/>
              <a:latin typeface="+mn-lt"/>
              <a:ea typeface="+mn-ea"/>
              <a:cs typeface="+mn-cs"/>
            </a:rPr>
            <a:t>令和元年度においては、実質公債費率抑制のため、過疎対策事業債の一部繰上償還を実施したことにより、実質単年度収支が一時的に伸びているが、令和２年度以降は下がり傾向で推移している。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各特別会計において赤字額は発生していないことから、結果的に連結実質赤字比率は算定されない状況となっている。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公債費（元利償還金）の額は、なお高い水準にあるが、公債費のうち過疎債の割合が非常に高いこともあり、普通交付税の基準財政需要額の公債費に算入される額も比例して増減している。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満期一括償還地方債は活用していない。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満期一括償還地方債は活用していない。</a:t>
          </a:r>
          <a:endParaRPr lang="ja-JP" altLang="ja-JP">
            <a:effectLst/>
          </a:endParaRPr>
        </a:p>
        <a:p>
          <a:pPr eaLnBrk="1" fontAlgn="auto" latinLnBrk="0" hangingPunct="1"/>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一般会計等に係る地方債残高はなお高い水準にあるが、地方債残高のうち、過疎債の割合が高いことから基準財政需要額の算入が見込めることと、減債基金をはじめとする充当可能基金が確保できていることから、将来負担比率は算定されない状況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北海道西興部村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財政調整基金においてはＲ</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年度の繰越金</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及び積立利子</a:t>
          </a:r>
          <a:r>
            <a:rPr kumimoji="1" lang="en-US" altLang="ja-JP" sz="1100" b="0" i="0" baseline="0">
              <a:solidFill>
                <a:schemeClr val="dk1"/>
              </a:solidFill>
              <a:effectLst/>
              <a:latin typeface="+mn-lt"/>
              <a:ea typeface="+mn-ea"/>
              <a:cs typeface="+mn-cs"/>
            </a:rPr>
            <a:t>37</a:t>
          </a:r>
          <a:r>
            <a:rPr kumimoji="1" lang="ja-JP" altLang="ja-JP" sz="1100" b="0" i="0" baseline="0">
              <a:solidFill>
                <a:schemeClr val="dk1"/>
              </a:solidFill>
              <a:effectLst/>
              <a:latin typeface="+mn-lt"/>
              <a:ea typeface="+mn-ea"/>
              <a:cs typeface="+mn-cs"/>
            </a:rPr>
            <a:t>百万円を積み立て、取崩しは行わなかった。</a:t>
          </a:r>
          <a:r>
            <a:rPr kumimoji="1" lang="ja-JP" altLang="en-US" sz="1100" b="0" i="0" baseline="0">
              <a:solidFill>
                <a:schemeClr val="dk1"/>
              </a:solidFill>
              <a:effectLst/>
              <a:latin typeface="+mn-lt"/>
              <a:ea typeface="+mn-ea"/>
              <a:cs typeface="+mn-cs"/>
            </a:rPr>
            <a:t>減債基金については、交付税</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割措置相当分の一部</a:t>
          </a:r>
          <a:r>
            <a:rPr kumimoji="1" lang="en-US" altLang="ja-JP" sz="1100" b="0" i="0" baseline="0">
              <a:solidFill>
                <a:schemeClr val="dk1"/>
              </a:solidFill>
              <a:effectLst/>
              <a:latin typeface="+mn-lt"/>
              <a:ea typeface="+mn-ea"/>
              <a:cs typeface="+mn-cs"/>
            </a:rPr>
            <a:t>86</a:t>
          </a:r>
          <a:r>
            <a:rPr kumimoji="1" lang="ja-JP" altLang="en-US" sz="1100" b="0" i="0" baseline="0">
              <a:solidFill>
                <a:schemeClr val="dk1"/>
              </a:solidFill>
              <a:effectLst/>
              <a:latin typeface="+mn-lt"/>
              <a:ea typeface="+mn-ea"/>
              <a:cs typeface="+mn-cs"/>
            </a:rPr>
            <a:t>百万円の積立を行い、</a:t>
          </a:r>
          <a:r>
            <a:rPr kumimoji="1" lang="ja-JP" altLang="ja-JP" sz="1100" b="0" i="0" baseline="0">
              <a:solidFill>
                <a:schemeClr val="dk1"/>
              </a:solidFill>
              <a:effectLst/>
              <a:latin typeface="+mn-lt"/>
              <a:ea typeface="+mn-ea"/>
              <a:cs typeface="+mn-cs"/>
            </a:rPr>
            <a:t>また、特定目的基金においては各種事業遂行のため</a:t>
          </a:r>
          <a:r>
            <a:rPr kumimoji="1" lang="en-US" altLang="ja-JP" sz="1100" b="0" i="0" baseline="0">
              <a:solidFill>
                <a:schemeClr val="dk1"/>
              </a:solidFill>
              <a:effectLst/>
              <a:latin typeface="+mn-lt"/>
              <a:ea typeface="+mn-ea"/>
              <a:cs typeface="+mn-cs"/>
            </a:rPr>
            <a:t>171</a:t>
          </a:r>
          <a:r>
            <a:rPr kumimoji="1" lang="ja-JP" altLang="en-US" sz="1100" b="0" i="0" baseline="0">
              <a:solidFill>
                <a:schemeClr val="dk1"/>
              </a:solidFill>
              <a:effectLst/>
              <a:latin typeface="+mn-lt"/>
              <a:ea typeface="+mn-ea"/>
              <a:cs typeface="+mn-cs"/>
            </a:rPr>
            <a:t>百</a:t>
          </a:r>
          <a:r>
            <a:rPr kumimoji="1" lang="ja-JP" altLang="ja-JP" sz="1100" b="0" i="0" baseline="0">
              <a:solidFill>
                <a:schemeClr val="dk1"/>
              </a:solidFill>
              <a:effectLst/>
              <a:latin typeface="+mn-lt"/>
              <a:ea typeface="+mn-ea"/>
              <a:cs typeface="+mn-cs"/>
            </a:rPr>
            <a:t>万円取崩したが</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百万円積立たことにより、基金全体としては</a:t>
          </a:r>
          <a:r>
            <a:rPr kumimoji="1" lang="en-US" altLang="ja-JP" sz="1100" b="0" i="0" baseline="0">
              <a:solidFill>
                <a:schemeClr val="dk1"/>
              </a:solidFill>
              <a:effectLst/>
              <a:latin typeface="+mn-lt"/>
              <a:ea typeface="+mn-ea"/>
              <a:cs typeface="+mn-cs"/>
            </a:rPr>
            <a:t>166</a:t>
          </a:r>
          <a:r>
            <a:rPr kumimoji="1" lang="ja-JP" altLang="ja-JP" sz="1100" b="0" i="0" baseline="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r>
            <a:rPr kumimoji="1" lang="ja-JP" altLang="ja-JP" sz="1100" b="0" i="0" baseline="0">
              <a:solidFill>
                <a:schemeClr val="dk1"/>
              </a:solidFill>
              <a:effectLst/>
              <a:latin typeface="+mn-lt"/>
              <a:ea typeface="+mn-ea"/>
              <a:cs typeface="+mn-cs"/>
            </a:rPr>
            <a:t>　経済事情の変動等により財源が著しく不足する場合において、当該不足額を埋めるための財源や事業遂行のための不足財源に充てる。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①公共施設整備基金・・・公共施設整備の財源に充てるとき。</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経済事情等の変動により著しく財源が不足する場合において事業遂行のための不足財源に充てるとき。</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②名寄本線代替輸送確保基金・・・代替バス事業に対する補助（運営費補助、バス更新補助）、西興部村高等学校通学費等補助</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待合室等の維持管理に関する支出</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③社会福祉事業基金・・・高齢福祉、福祉活動の促進、快適な生活環境の形成等、社会福祉事業</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④義務教育施設整備基金・・・義務教育施設の整備に要する経費</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⑤ふるさと振興事業基金・・・ふるさと公園造成・観光イベント</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⑥バイオガスプラント事業基金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バイオガスプラント事業関連に要する経費</a:t>
          </a:r>
          <a:endParaRPr lang="ja-JP" altLang="ja-JP">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①公共施設整備基金・・・村内イントラネットワーク機器更新等の公共施設整備のため</a:t>
          </a:r>
          <a:r>
            <a:rPr kumimoji="1" lang="ja-JP" altLang="en-US" sz="1100" b="0" i="0" baseline="0">
              <a:solidFill>
                <a:schemeClr val="dk1"/>
              </a:solidFill>
              <a:effectLst/>
              <a:latin typeface="+mn-lt"/>
              <a:ea typeface="+mn-ea"/>
              <a:cs typeface="+mn-cs"/>
            </a:rPr>
            <a:t>１６</a:t>
          </a:r>
          <a:r>
            <a:rPr kumimoji="1" lang="ja-JP" altLang="ja-JP" sz="1100" b="0" i="0" baseline="0">
              <a:solidFill>
                <a:schemeClr val="dk1"/>
              </a:solidFill>
              <a:effectLst/>
              <a:latin typeface="+mn-lt"/>
              <a:ea typeface="+mn-ea"/>
              <a:cs typeface="+mn-cs"/>
            </a:rPr>
            <a:t>百万円取崩し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②名寄本線代替輸送確保基金</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・・・代替バス運行費、西興部村高等学校通学費等補助のため</a:t>
          </a:r>
          <a:r>
            <a:rPr kumimoji="1" lang="ja-JP" altLang="en-US" sz="1100" b="0" i="0" baseline="0">
              <a:solidFill>
                <a:schemeClr val="dk1"/>
              </a:solidFill>
              <a:effectLst/>
              <a:latin typeface="+mn-lt"/>
              <a:ea typeface="+mn-ea"/>
              <a:cs typeface="+mn-cs"/>
            </a:rPr>
            <a:t>２１</a:t>
          </a:r>
          <a:r>
            <a:rPr kumimoji="1" lang="ja-JP" altLang="ja-JP" sz="1100" b="0" i="0" baseline="0">
              <a:solidFill>
                <a:schemeClr val="dk1"/>
              </a:solidFill>
              <a:effectLst/>
              <a:latin typeface="+mn-lt"/>
              <a:ea typeface="+mn-ea"/>
              <a:cs typeface="+mn-cs"/>
            </a:rPr>
            <a:t>百万円取崩し</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③社会福祉事業基金・・・</a:t>
          </a:r>
          <a:r>
            <a:rPr kumimoji="1" lang="ja-JP" altLang="en-US" sz="1100" b="0" i="0" baseline="0">
              <a:solidFill>
                <a:schemeClr val="dk1"/>
              </a:solidFill>
              <a:effectLst/>
              <a:latin typeface="+mn-lt"/>
              <a:ea typeface="+mn-ea"/>
              <a:cs typeface="+mn-cs"/>
            </a:rPr>
            <a:t>福祉会運営補助金１０３百万円</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⑥バイオガスプラント事業基金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バイオガス発電機整備補助等のため２５百万取崩し</a:t>
          </a:r>
          <a:endParaRPr lang="ja-JP" altLang="ja-JP" sz="1400">
            <a:effectLst/>
          </a:endParaRPr>
        </a:p>
        <a:p>
          <a:pPr eaLnBrk="1" fontAlgn="auto" latinLnBrk="0" hangingPunct="1"/>
          <a:endParaRPr lang="ja-JP" altLang="ja-JP" sz="1400">
            <a:effectLst/>
          </a:endParaRPr>
        </a:p>
        <a:p>
          <a:pPr eaLnBrk="1" fontAlgn="auto" latinLnBrk="0" hangingPunct="1"/>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経済事情の変動等により財源が著しく不足する場合において、当該不足額を埋めるための財源や事業遂行のための不足財源に充てる。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積立利子及びＲ</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繰越金</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３７</a:t>
          </a:r>
          <a:r>
            <a:rPr kumimoji="1" lang="ja-JP" altLang="ja-JP" sz="1100" b="0" i="0" baseline="0">
              <a:solidFill>
                <a:schemeClr val="dk1"/>
              </a:solidFill>
              <a:effectLst/>
              <a:latin typeface="+mn-lt"/>
              <a:ea typeface="+mn-ea"/>
              <a:cs typeface="+mn-cs"/>
            </a:rPr>
            <a:t>百万円を積み立て</a:t>
          </a:r>
          <a:r>
            <a:rPr kumimoji="1" lang="ja-JP" altLang="en-US" sz="1100" b="0" i="0" baseline="0">
              <a:solidFill>
                <a:schemeClr val="dk1"/>
              </a:solidFill>
              <a:effectLst/>
              <a:latin typeface="+mn-lt"/>
              <a:ea typeface="+mn-ea"/>
              <a:cs typeface="+mn-cs"/>
            </a:rPr>
            <a:t>、取り崩しは行わなかったため増加となった。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経済事情の変動等により財源が著しく不足する場合において、当該不足額を埋めるための財源や事業遂行のための不足財源に充てる。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Ｒ１繰上償還に伴う後年度交付税措置分</a:t>
          </a:r>
          <a:r>
            <a:rPr kumimoji="1" lang="ja-JP" altLang="en-US" sz="1100" b="0" i="0" baseline="0">
              <a:solidFill>
                <a:schemeClr val="dk1"/>
              </a:solidFill>
              <a:effectLst/>
              <a:latin typeface="+mn-lt"/>
              <a:ea typeface="+mn-ea"/>
              <a:cs typeface="+mn-cs"/>
            </a:rPr>
            <a:t>８５</a:t>
          </a:r>
          <a:r>
            <a:rPr kumimoji="1" lang="ja-JP" altLang="ja-JP" sz="1100" b="0" i="0" baseline="0">
              <a:solidFill>
                <a:schemeClr val="dk1"/>
              </a:solidFill>
              <a:effectLst/>
              <a:latin typeface="+mn-lt"/>
              <a:ea typeface="+mn-ea"/>
              <a:cs typeface="+mn-cs"/>
            </a:rPr>
            <a:t>百万円を積み立てたことによる増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経済事情の変動等により財源が著しく不足する場合において、当該不足額を埋めるための財源や事業遂行のための不足財源に充てる。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今後の地方債償還に備え計画的に積立及び取崩しを行う。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9" customWidth="1"/>
    <col min="12" max="12" width="2.25" style="179" customWidth="1"/>
    <col min="13" max="17" width="2.375" style="179" customWidth="1"/>
    <col min="18" max="119" width="2.125" style="179" customWidth="1"/>
    <col min="120" max="16384" width="0" style="179"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0"/>
      <c r="DK1" s="180"/>
      <c r="DL1" s="180"/>
      <c r="DM1" s="180"/>
      <c r="DN1" s="180"/>
      <c r="DO1" s="180"/>
    </row>
    <row r="2" spans="1:119" ht="24.75" thickBot="1" x14ac:dyDescent="0.2">
      <c r="B2" s="181" t="s">
        <v>77</v>
      </c>
      <c r="C2" s="181"/>
      <c r="D2" s="182"/>
    </row>
    <row r="3" spans="1:119" ht="18.75" customHeight="1" thickBot="1" x14ac:dyDescent="0.2">
      <c r="A3" s="180"/>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0"/>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3062871</v>
      </c>
      <c r="BO4" s="371"/>
      <c r="BP4" s="371"/>
      <c r="BQ4" s="371"/>
      <c r="BR4" s="371"/>
      <c r="BS4" s="371"/>
      <c r="BT4" s="371"/>
      <c r="BU4" s="372"/>
      <c r="BV4" s="370">
        <v>3169185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3.5</v>
      </c>
      <c r="CU4" s="377"/>
      <c r="CV4" s="377"/>
      <c r="CW4" s="377"/>
      <c r="CX4" s="377"/>
      <c r="CY4" s="377"/>
      <c r="CZ4" s="377"/>
      <c r="DA4" s="378"/>
      <c r="DB4" s="376">
        <v>2.1</v>
      </c>
      <c r="DC4" s="377"/>
      <c r="DD4" s="377"/>
      <c r="DE4" s="377"/>
      <c r="DF4" s="377"/>
      <c r="DG4" s="377"/>
      <c r="DH4" s="377"/>
      <c r="DI4" s="378"/>
    </row>
    <row r="5" spans="1:119" ht="18.75" customHeight="1" x14ac:dyDescent="0.15">
      <c r="A5" s="180"/>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3002625</v>
      </c>
      <c r="BO5" s="408"/>
      <c r="BP5" s="408"/>
      <c r="BQ5" s="408"/>
      <c r="BR5" s="408"/>
      <c r="BS5" s="408"/>
      <c r="BT5" s="408"/>
      <c r="BU5" s="409"/>
      <c r="BV5" s="407">
        <v>3124409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78.400000000000006</v>
      </c>
      <c r="CU5" s="405"/>
      <c r="CV5" s="405"/>
      <c r="CW5" s="405"/>
      <c r="CX5" s="405"/>
      <c r="CY5" s="405"/>
      <c r="CZ5" s="405"/>
      <c r="DA5" s="406"/>
      <c r="DB5" s="404">
        <v>85.4</v>
      </c>
      <c r="DC5" s="405"/>
      <c r="DD5" s="405"/>
      <c r="DE5" s="405"/>
      <c r="DF5" s="405"/>
      <c r="DG5" s="405"/>
      <c r="DH5" s="405"/>
      <c r="DI5" s="406"/>
    </row>
    <row r="6" spans="1:119" ht="18.75" customHeight="1" x14ac:dyDescent="0.15">
      <c r="A6" s="180"/>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60246</v>
      </c>
      <c r="BO6" s="408"/>
      <c r="BP6" s="408"/>
      <c r="BQ6" s="408"/>
      <c r="BR6" s="408"/>
      <c r="BS6" s="408"/>
      <c r="BT6" s="408"/>
      <c r="BU6" s="409"/>
      <c r="BV6" s="407">
        <v>44776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78.400000000000006</v>
      </c>
      <c r="CU6" s="445"/>
      <c r="CV6" s="445"/>
      <c r="CW6" s="445"/>
      <c r="CX6" s="445"/>
      <c r="CY6" s="445"/>
      <c r="CZ6" s="445"/>
      <c r="DA6" s="446"/>
      <c r="DB6" s="444">
        <v>85.4</v>
      </c>
      <c r="DC6" s="445"/>
      <c r="DD6" s="445"/>
      <c r="DE6" s="445"/>
      <c r="DF6" s="445"/>
      <c r="DG6" s="445"/>
      <c r="DH6" s="445"/>
      <c r="DI6" s="446"/>
    </row>
    <row r="7" spans="1:119" ht="18.75" customHeight="1" x14ac:dyDescent="0.15">
      <c r="A7" s="180"/>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1311</v>
      </c>
      <c r="BO7" s="408"/>
      <c r="BP7" s="408"/>
      <c r="BQ7" s="408"/>
      <c r="BR7" s="408"/>
      <c r="BS7" s="408"/>
      <c r="BT7" s="408"/>
      <c r="BU7" s="409"/>
      <c r="BV7" s="407">
        <v>12265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1704474</v>
      </c>
      <c r="CU7" s="408"/>
      <c r="CV7" s="408"/>
      <c r="CW7" s="408"/>
      <c r="CX7" s="408"/>
      <c r="CY7" s="408"/>
      <c r="CZ7" s="408"/>
      <c r="DA7" s="409"/>
      <c r="DB7" s="407">
        <v>1578483</v>
      </c>
      <c r="DC7" s="408"/>
      <c r="DD7" s="408"/>
      <c r="DE7" s="408"/>
      <c r="DF7" s="408"/>
      <c r="DG7" s="408"/>
      <c r="DH7" s="408"/>
      <c r="DI7" s="409"/>
    </row>
    <row r="8" spans="1:119" ht="18.75" customHeight="1" thickBot="1" x14ac:dyDescent="0.2">
      <c r="A8" s="180"/>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58935</v>
      </c>
      <c r="BO8" s="408"/>
      <c r="BP8" s="408"/>
      <c r="BQ8" s="408"/>
      <c r="BR8" s="408"/>
      <c r="BS8" s="408"/>
      <c r="BT8" s="408"/>
      <c r="BU8" s="409"/>
      <c r="BV8" s="407">
        <v>32511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v>
      </c>
      <c r="CU8" s="448"/>
      <c r="CV8" s="448"/>
      <c r="CW8" s="448"/>
      <c r="CX8" s="448"/>
      <c r="CY8" s="448"/>
      <c r="CZ8" s="448"/>
      <c r="DA8" s="449"/>
      <c r="DB8" s="447">
        <v>0.1</v>
      </c>
      <c r="DC8" s="448"/>
      <c r="DD8" s="448"/>
      <c r="DE8" s="448"/>
      <c r="DF8" s="448"/>
      <c r="DG8" s="448"/>
      <c r="DH8" s="448"/>
      <c r="DI8" s="449"/>
    </row>
    <row r="9" spans="1:119" ht="18.75" customHeight="1" thickBot="1" x14ac:dyDescent="0.2">
      <c r="A9" s="180"/>
      <c r="B9" s="401" t="s">
        <v>106</v>
      </c>
      <c r="C9" s="402"/>
      <c r="D9" s="402"/>
      <c r="E9" s="402"/>
      <c r="F9" s="402"/>
      <c r="G9" s="402"/>
      <c r="H9" s="402"/>
      <c r="I9" s="402"/>
      <c r="J9" s="402"/>
      <c r="K9" s="450"/>
      <c r="L9" s="451" t="s">
        <v>107</v>
      </c>
      <c r="M9" s="452"/>
      <c r="N9" s="452"/>
      <c r="O9" s="452"/>
      <c r="P9" s="452"/>
      <c r="Q9" s="453"/>
      <c r="R9" s="454">
        <v>1053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26424</v>
      </c>
      <c r="BO9" s="408"/>
      <c r="BP9" s="408"/>
      <c r="BQ9" s="408"/>
      <c r="BR9" s="408"/>
      <c r="BS9" s="408"/>
      <c r="BT9" s="408"/>
      <c r="BU9" s="409"/>
      <c r="BV9" s="407">
        <v>-37665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23.3</v>
      </c>
      <c r="CU9" s="405"/>
      <c r="CV9" s="405"/>
      <c r="CW9" s="405"/>
      <c r="CX9" s="405"/>
      <c r="CY9" s="405"/>
      <c r="CZ9" s="405"/>
      <c r="DA9" s="406"/>
      <c r="DB9" s="404">
        <v>22.5</v>
      </c>
      <c r="DC9" s="405"/>
      <c r="DD9" s="405"/>
      <c r="DE9" s="405"/>
      <c r="DF9" s="405"/>
      <c r="DG9" s="405"/>
      <c r="DH9" s="405"/>
      <c r="DI9" s="406"/>
    </row>
    <row r="10" spans="1:119" ht="18.75" customHeight="1" thickBot="1" x14ac:dyDescent="0.2">
      <c r="A10" s="180"/>
      <c r="B10" s="401"/>
      <c r="C10" s="402"/>
      <c r="D10" s="402"/>
      <c r="E10" s="402"/>
      <c r="F10" s="402"/>
      <c r="G10" s="402"/>
      <c r="H10" s="402"/>
      <c r="I10" s="402"/>
      <c r="J10" s="402"/>
      <c r="K10" s="450"/>
      <c r="L10" s="457" t="s">
        <v>112</v>
      </c>
      <c r="M10" s="437"/>
      <c r="N10" s="437"/>
      <c r="O10" s="437"/>
      <c r="P10" s="437"/>
      <c r="Q10" s="438"/>
      <c r="R10" s="458">
        <v>1116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37236</v>
      </c>
      <c r="BO10" s="408"/>
      <c r="BP10" s="408"/>
      <c r="BQ10" s="408"/>
      <c r="BR10" s="408"/>
      <c r="BS10" s="408"/>
      <c r="BT10" s="408"/>
      <c r="BU10" s="409"/>
      <c r="BV10" s="407">
        <v>12561</v>
      </c>
      <c r="BW10" s="408"/>
      <c r="BX10" s="408"/>
      <c r="BY10" s="408"/>
      <c r="BZ10" s="408"/>
      <c r="CA10" s="408"/>
      <c r="CB10" s="408"/>
      <c r="CC10" s="409"/>
      <c r="CD10" s="183" t="s">
        <v>116</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x14ac:dyDescent="0.2">
      <c r="A11" s="180"/>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0"/>
      <c r="B12" s="467" t="s">
        <v>123</v>
      </c>
      <c r="C12" s="468"/>
      <c r="D12" s="468"/>
      <c r="E12" s="468"/>
      <c r="F12" s="468"/>
      <c r="G12" s="468"/>
      <c r="H12" s="468"/>
      <c r="I12" s="468"/>
      <c r="J12" s="468"/>
      <c r="K12" s="469"/>
      <c r="L12" s="476" t="s">
        <v>124</v>
      </c>
      <c r="M12" s="477"/>
      <c r="N12" s="477"/>
      <c r="O12" s="477"/>
      <c r="P12" s="477"/>
      <c r="Q12" s="478"/>
      <c r="R12" s="479">
        <v>981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41822</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0"/>
      <c r="B13" s="470"/>
      <c r="C13" s="471"/>
      <c r="D13" s="471"/>
      <c r="E13" s="471"/>
      <c r="F13" s="471"/>
      <c r="G13" s="471"/>
      <c r="H13" s="471"/>
      <c r="I13" s="471"/>
      <c r="J13" s="471"/>
      <c r="K13" s="472"/>
      <c r="L13" s="189"/>
      <c r="M13" s="498" t="s">
        <v>130</v>
      </c>
      <c r="N13" s="499"/>
      <c r="O13" s="499"/>
      <c r="P13" s="499"/>
      <c r="Q13" s="500"/>
      <c r="R13" s="491">
        <v>948</v>
      </c>
      <c r="S13" s="492"/>
      <c r="T13" s="492"/>
      <c r="U13" s="492"/>
      <c r="V13" s="493"/>
      <c r="W13" s="423" t="s">
        <v>131</v>
      </c>
      <c r="X13" s="424"/>
      <c r="Y13" s="424"/>
      <c r="Z13" s="424"/>
      <c r="AA13" s="424"/>
      <c r="AB13" s="414"/>
      <c r="AC13" s="458">
        <v>112</v>
      </c>
      <c r="AD13" s="459"/>
      <c r="AE13" s="459"/>
      <c r="AF13" s="459"/>
      <c r="AG13" s="501"/>
      <c r="AH13" s="458">
        <v>110</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63660</v>
      </c>
      <c r="BO13" s="408"/>
      <c r="BP13" s="408"/>
      <c r="BQ13" s="408"/>
      <c r="BR13" s="408"/>
      <c r="BS13" s="408"/>
      <c r="BT13" s="408"/>
      <c r="BU13" s="409"/>
      <c r="BV13" s="407">
        <v>-66926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9.1999999999999993</v>
      </c>
      <c r="CU13" s="405"/>
      <c r="CV13" s="405"/>
      <c r="CW13" s="405"/>
      <c r="CX13" s="405"/>
      <c r="CY13" s="405"/>
      <c r="CZ13" s="405"/>
      <c r="DA13" s="406"/>
      <c r="DB13" s="404">
        <v>8.1</v>
      </c>
      <c r="DC13" s="405"/>
      <c r="DD13" s="405"/>
      <c r="DE13" s="405"/>
      <c r="DF13" s="405"/>
      <c r="DG13" s="405"/>
      <c r="DH13" s="405"/>
      <c r="DI13" s="406"/>
    </row>
    <row r="14" spans="1:119" ht="18.75" customHeight="1" thickBot="1" x14ac:dyDescent="0.2">
      <c r="A14" s="180"/>
      <c r="B14" s="470"/>
      <c r="C14" s="471"/>
      <c r="D14" s="471"/>
      <c r="E14" s="471"/>
      <c r="F14" s="471"/>
      <c r="G14" s="471"/>
      <c r="H14" s="471"/>
      <c r="I14" s="471"/>
      <c r="J14" s="471"/>
      <c r="K14" s="472"/>
      <c r="L14" s="488" t="s">
        <v>135</v>
      </c>
      <c r="M14" s="489"/>
      <c r="N14" s="489"/>
      <c r="O14" s="489"/>
      <c r="P14" s="489"/>
      <c r="Q14" s="490"/>
      <c r="R14" s="491">
        <v>1030</v>
      </c>
      <c r="S14" s="492"/>
      <c r="T14" s="492"/>
      <c r="U14" s="492"/>
      <c r="V14" s="493"/>
      <c r="W14" s="397"/>
      <c r="X14" s="398"/>
      <c r="Y14" s="398"/>
      <c r="Z14" s="398"/>
      <c r="AA14" s="398"/>
      <c r="AB14" s="387"/>
      <c r="AC14" s="494">
        <v>20.100000000000001</v>
      </c>
      <c r="AD14" s="495"/>
      <c r="AE14" s="495"/>
      <c r="AF14" s="495"/>
      <c r="AG14" s="496"/>
      <c r="AH14" s="494">
        <v>20</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0"/>
      <c r="B15" s="470"/>
      <c r="C15" s="471"/>
      <c r="D15" s="471"/>
      <c r="E15" s="471"/>
      <c r="F15" s="471"/>
      <c r="G15" s="471"/>
      <c r="H15" s="471"/>
      <c r="I15" s="471"/>
      <c r="J15" s="471"/>
      <c r="K15" s="472"/>
      <c r="L15" s="189"/>
      <c r="M15" s="498" t="s">
        <v>130</v>
      </c>
      <c r="N15" s="499"/>
      <c r="O15" s="499"/>
      <c r="P15" s="499"/>
      <c r="Q15" s="500"/>
      <c r="R15" s="491">
        <v>999</v>
      </c>
      <c r="S15" s="492"/>
      <c r="T15" s="492"/>
      <c r="U15" s="492"/>
      <c r="V15" s="493"/>
      <c r="W15" s="423" t="s">
        <v>137</v>
      </c>
      <c r="X15" s="424"/>
      <c r="Y15" s="424"/>
      <c r="Z15" s="424"/>
      <c r="AA15" s="424"/>
      <c r="AB15" s="414"/>
      <c r="AC15" s="458">
        <v>88</v>
      </c>
      <c r="AD15" s="459"/>
      <c r="AE15" s="459"/>
      <c r="AF15" s="459"/>
      <c r="AG15" s="501"/>
      <c r="AH15" s="458">
        <v>99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141167</v>
      </c>
      <c r="BO15" s="371"/>
      <c r="BP15" s="371"/>
      <c r="BQ15" s="371"/>
      <c r="BR15" s="371"/>
      <c r="BS15" s="371"/>
      <c r="BT15" s="371"/>
      <c r="BU15" s="372"/>
      <c r="BV15" s="370">
        <v>152778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0"/>
      <c r="CU15" s="191"/>
      <c r="CV15" s="191"/>
      <c r="CW15" s="191"/>
      <c r="CX15" s="191"/>
      <c r="CY15" s="191"/>
      <c r="CZ15" s="191"/>
      <c r="DA15" s="192"/>
      <c r="DB15" s="190"/>
      <c r="DC15" s="191"/>
      <c r="DD15" s="191"/>
      <c r="DE15" s="191"/>
      <c r="DF15" s="191"/>
      <c r="DG15" s="191"/>
      <c r="DH15" s="191"/>
      <c r="DI15" s="192"/>
    </row>
    <row r="16" spans="1:119" ht="18.75" customHeight="1" x14ac:dyDescent="0.15">
      <c r="A16" s="180"/>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15.8</v>
      </c>
      <c r="AD16" s="495"/>
      <c r="AE16" s="495"/>
      <c r="AF16" s="495"/>
      <c r="AG16" s="496"/>
      <c r="AH16" s="494">
        <v>18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1571816</v>
      </c>
      <c r="BO16" s="408"/>
      <c r="BP16" s="408"/>
      <c r="BQ16" s="408"/>
      <c r="BR16" s="408"/>
      <c r="BS16" s="408"/>
      <c r="BT16" s="408"/>
      <c r="BU16" s="409"/>
      <c r="BV16" s="407">
        <v>1536326</v>
      </c>
      <c r="BW16" s="408"/>
      <c r="BX16" s="408"/>
      <c r="BY16" s="408"/>
      <c r="BZ16" s="408"/>
      <c r="CA16" s="408"/>
      <c r="CB16" s="408"/>
      <c r="CC16" s="409"/>
      <c r="CD16" s="193"/>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0"/>
      <c r="B17" s="473"/>
      <c r="C17" s="474"/>
      <c r="D17" s="474"/>
      <c r="E17" s="474"/>
      <c r="F17" s="474"/>
      <c r="G17" s="474"/>
      <c r="H17" s="474"/>
      <c r="I17" s="474"/>
      <c r="J17" s="474"/>
      <c r="K17" s="475"/>
      <c r="L17" s="194"/>
      <c r="M17" s="518" t="s">
        <v>143</v>
      </c>
      <c r="N17" s="519"/>
      <c r="O17" s="519"/>
      <c r="P17" s="519"/>
      <c r="Q17" s="520"/>
      <c r="R17" s="513" t="s">
        <v>144</v>
      </c>
      <c r="S17" s="514"/>
      <c r="T17" s="514"/>
      <c r="U17" s="514"/>
      <c r="V17" s="515"/>
      <c r="W17" s="423" t="s">
        <v>145</v>
      </c>
      <c r="X17" s="424"/>
      <c r="Y17" s="424"/>
      <c r="Z17" s="424"/>
      <c r="AA17" s="424"/>
      <c r="AB17" s="414"/>
      <c r="AC17" s="458">
        <v>357</v>
      </c>
      <c r="AD17" s="459"/>
      <c r="AE17" s="459"/>
      <c r="AF17" s="459"/>
      <c r="AG17" s="501"/>
      <c r="AH17" s="458">
        <v>341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167357</v>
      </c>
      <c r="BO17" s="408"/>
      <c r="BP17" s="408"/>
      <c r="BQ17" s="408"/>
      <c r="BR17" s="408"/>
      <c r="BS17" s="408"/>
      <c r="BT17" s="408"/>
      <c r="BU17" s="409"/>
      <c r="BV17" s="407">
        <v>183504</v>
      </c>
      <c r="BW17" s="408"/>
      <c r="BX17" s="408"/>
      <c r="BY17" s="408"/>
      <c r="BZ17" s="408"/>
      <c r="CA17" s="408"/>
      <c r="CB17" s="408"/>
      <c r="CC17" s="409"/>
      <c r="CD17" s="193"/>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0"/>
      <c r="B18" s="529" t="s">
        <v>147</v>
      </c>
      <c r="C18" s="450"/>
      <c r="D18" s="450"/>
      <c r="E18" s="530"/>
      <c r="F18" s="530"/>
      <c r="G18" s="530"/>
      <c r="H18" s="530"/>
      <c r="I18" s="530"/>
      <c r="J18" s="530"/>
      <c r="K18" s="530"/>
      <c r="L18" s="531">
        <v>308.08</v>
      </c>
      <c r="M18" s="531"/>
      <c r="N18" s="531"/>
      <c r="O18" s="531"/>
      <c r="P18" s="531"/>
      <c r="Q18" s="531"/>
      <c r="R18" s="532"/>
      <c r="S18" s="532"/>
      <c r="T18" s="532"/>
      <c r="U18" s="532"/>
      <c r="V18" s="533"/>
      <c r="W18" s="425"/>
      <c r="X18" s="426"/>
      <c r="Y18" s="426"/>
      <c r="Z18" s="426"/>
      <c r="AA18" s="426"/>
      <c r="AB18" s="417"/>
      <c r="AC18" s="534">
        <v>64.099999999999994</v>
      </c>
      <c r="AD18" s="535"/>
      <c r="AE18" s="535"/>
      <c r="AF18" s="535"/>
      <c r="AG18" s="536"/>
      <c r="AH18" s="534">
        <v>62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1344450</v>
      </c>
      <c r="BO18" s="408"/>
      <c r="BP18" s="408"/>
      <c r="BQ18" s="408"/>
      <c r="BR18" s="408"/>
      <c r="BS18" s="408"/>
      <c r="BT18" s="408"/>
      <c r="BU18" s="409"/>
      <c r="BV18" s="407">
        <v>1350582</v>
      </c>
      <c r="BW18" s="408"/>
      <c r="BX18" s="408"/>
      <c r="BY18" s="408"/>
      <c r="BZ18" s="408"/>
      <c r="CA18" s="408"/>
      <c r="CB18" s="408"/>
      <c r="CC18" s="409"/>
      <c r="CD18" s="193"/>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0"/>
      <c r="B19" s="529" t="s">
        <v>149</v>
      </c>
      <c r="C19" s="450"/>
      <c r="D19" s="450"/>
      <c r="E19" s="530"/>
      <c r="F19" s="530"/>
      <c r="G19" s="530"/>
      <c r="H19" s="530"/>
      <c r="I19" s="530"/>
      <c r="J19" s="530"/>
      <c r="K19" s="530"/>
      <c r="L19" s="538">
        <v>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1864780</v>
      </c>
      <c r="BO19" s="408"/>
      <c r="BP19" s="408"/>
      <c r="BQ19" s="408"/>
      <c r="BR19" s="408"/>
      <c r="BS19" s="408"/>
      <c r="BT19" s="408"/>
      <c r="BU19" s="409"/>
      <c r="BV19" s="407">
        <v>1827171</v>
      </c>
      <c r="BW19" s="408"/>
      <c r="BX19" s="408"/>
      <c r="BY19" s="408"/>
      <c r="BZ19" s="408"/>
      <c r="CA19" s="408"/>
      <c r="CB19" s="408"/>
      <c r="CC19" s="409"/>
      <c r="CD19" s="193"/>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0"/>
      <c r="B20" s="529" t="s">
        <v>151</v>
      </c>
      <c r="C20" s="450"/>
      <c r="D20" s="450"/>
      <c r="E20" s="530"/>
      <c r="F20" s="530"/>
      <c r="G20" s="530"/>
      <c r="H20" s="530"/>
      <c r="I20" s="530"/>
      <c r="J20" s="530"/>
      <c r="K20" s="530"/>
      <c r="L20" s="538">
        <v>499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3"/>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0"/>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3"/>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0"/>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3742538</v>
      </c>
      <c r="BO22" s="371"/>
      <c r="BP22" s="371"/>
      <c r="BQ22" s="371"/>
      <c r="BR22" s="371"/>
      <c r="BS22" s="371"/>
      <c r="BT22" s="371"/>
      <c r="BU22" s="372"/>
      <c r="BV22" s="370">
        <v>3768470</v>
      </c>
      <c r="BW22" s="371"/>
      <c r="BX22" s="371"/>
      <c r="BY22" s="371"/>
      <c r="BZ22" s="371"/>
      <c r="CA22" s="371"/>
      <c r="CB22" s="371"/>
      <c r="CC22" s="372"/>
      <c r="CD22" s="193"/>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0"/>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3485366</v>
      </c>
      <c r="BO23" s="408"/>
      <c r="BP23" s="408"/>
      <c r="BQ23" s="408"/>
      <c r="BR23" s="408"/>
      <c r="BS23" s="408"/>
      <c r="BT23" s="408"/>
      <c r="BU23" s="409"/>
      <c r="BV23" s="407">
        <v>3495502</v>
      </c>
      <c r="BW23" s="408"/>
      <c r="BX23" s="408"/>
      <c r="BY23" s="408"/>
      <c r="BZ23" s="408"/>
      <c r="CA23" s="408"/>
      <c r="CB23" s="408"/>
      <c r="CC23" s="409"/>
      <c r="CD23" s="193"/>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0"/>
      <c r="B24" s="578"/>
      <c r="C24" s="554"/>
      <c r="D24" s="555"/>
      <c r="E24" s="457" t="s">
        <v>161</v>
      </c>
      <c r="F24" s="437"/>
      <c r="G24" s="437"/>
      <c r="H24" s="437"/>
      <c r="I24" s="437"/>
      <c r="J24" s="437"/>
      <c r="K24" s="438"/>
      <c r="L24" s="458">
        <v>1</v>
      </c>
      <c r="M24" s="459"/>
      <c r="N24" s="459"/>
      <c r="O24" s="459"/>
      <c r="P24" s="501"/>
      <c r="Q24" s="458">
        <v>7000</v>
      </c>
      <c r="R24" s="459"/>
      <c r="S24" s="459"/>
      <c r="T24" s="459"/>
      <c r="U24" s="459"/>
      <c r="V24" s="501"/>
      <c r="W24" s="553"/>
      <c r="X24" s="554"/>
      <c r="Y24" s="555"/>
      <c r="Z24" s="457" t="s">
        <v>162</v>
      </c>
      <c r="AA24" s="437"/>
      <c r="AB24" s="437"/>
      <c r="AC24" s="437"/>
      <c r="AD24" s="437"/>
      <c r="AE24" s="437"/>
      <c r="AF24" s="437"/>
      <c r="AG24" s="438"/>
      <c r="AH24" s="458">
        <v>44</v>
      </c>
      <c r="AI24" s="459"/>
      <c r="AJ24" s="459"/>
      <c r="AK24" s="459"/>
      <c r="AL24" s="501"/>
      <c r="AM24" s="458">
        <v>131208</v>
      </c>
      <c r="AN24" s="459"/>
      <c r="AO24" s="459"/>
      <c r="AP24" s="459"/>
      <c r="AQ24" s="459"/>
      <c r="AR24" s="501"/>
      <c r="AS24" s="458">
        <v>2982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3610317</v>
      </c>
      <c r="BO24" s="408"/>
      <c r="BP24" s="408"/>
      <c r="BQ24" s="408"/>
      <c r="BR24" s="408"/>
      <c r="BS24" s="408"/>
      <c r="BT24" s="408"/>
      <c r="BU24" s="409"/>
      <c r="BV24" s="407">
        <v>3570110</v>
      </c>
      <c r="BW24" s="408"/>
      <c r="BX24" s="408"/>
      <c r="BY24" s="408"/>
      <c r="BZ24" s="408"/>
      <c r="CA24" s="408"/>
      <c r="CB24" s="408"/>
      <c r="CC24" s="409"/>
      <c r="CD24" s="193"/>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0"/>
      <c r="B25" s="578"/>
      <c r="C25" s="554"/>
      <c r="D25" s="555"/>
      <c r="E25" s="457" t="s">
        <v>164</v>
      </c>
      <c r="F25" s="437"/>
      <c r="G25" s="437"/>
      <c r="H25" s="437"/>
      <c r="I25" s="437"/>
      <c r="J25" s="437"/>
      <c r="K25" s="438"/>
      <c r="L25" s="458">
        <v>1</v>
      </c>
      <c r="M25" s="459"/>
      <c r="N25" s="459"/>
      <c r="O25" s="459"/>
      <c r="P25" s="501"/>
      <c r="Q25" s="458">
        <v>5750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6839</v>
      </c>
      <c r="BO25" s="371"/>
      <c r="BP25" s="371"/>
      <c r="BQ25" s="371"/>
      <c r="BR25" s="371"/>
      <c r="BS25" s="371"/>
      <c r="BT25" s="371"/>
      <c r="BU25" s="372"/>
      <c r="BV25" s="370">
        <v>2803</v>
      </c>
      <c r="BW25" s="371"/>
      <c r="BX25" s="371"/>
      <c r="BY25" s="371"/>
      <c r="BZ25" s="371"/>
      <c r="CA25" s="371"/>
      <c r="CB25" s="371"/>
      <c r="CC25" s="372"/>
      <c r="CD25" s="193"/>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0"/>
      <c r="B26" s="578"/>
      <c r="C26" s="554"/>
      <c r="D26" s="555"/>
      <c r="E26" s="457" t="s">
        <v>167</v>
      </c>
      <c r="F26" s="437"/>
      <c r="G26" s="437"/>
      <c r="H26" s="437"/>
      <c r="I26" s="437"/>
      <c r="J26" s="437"/>
      <c r="K26" s="438"/>
      <c r="L26" s="458">
        <v>1</v>
      </c>
      <c r="M26" s="459"/>
      <c r="N26" s="459"/>
      <c r="O26" s="459"/>
      <c r="P26" s="501"/>
      <c r="Q26" s="458">
        <v>5300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3"/>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0"/>
      <c r="B27" s="578"/>
      <c r="C27" s="554"/>
      <c r="D27" s="555"/>
      <c r="E27" s="457" t="s">
        <v>170</v>
      </c>
      <c r="F27" s="437"/>
      <c r="G27" s="437"/>
      <c r="H27" s="437"/>
      <c r="I27" s="437"/>
      <c r="J27" s="437"/>
      <c r="K27" s="438"/>
      <c r="L27" s="458">
        <v>1</v>
      </c>
      <c r="M27" s="459"/>
      <c r="N27" s="459"/>
      <c r="O27" s="459"/>
      <c r="P27" s="501"/>
      <c r="Q27" s="458">
        <v>2600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5"/>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0"/>
      <c r="B28" s="578"/>
      <c r="C28" s="554"/>
      <c r="D28" s="555"/>
      <c r="E28" s="457" t="s">
        <v>173</v>
      </c>
      <c r="F28" s="437"/>
      <c r="G28" s="437"/>
      <c r="H28" s="437"/>
      <c r="I28" s="437"/>
      <c r="J28" s="437"/>
      <c r="K28" s="438"/>
      <c r="L28" s="458">
        <v>1</v>
      </c>
      <c r="M28" s="459"/>
      <c r="N28" s="459"/>
      <c r="O28" s="459"/>
      <c r="P28" s="501"/>
      <c r="Q28" s="458">
        <v>2090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708141</v>
      </c>
      <c r="BO28" s="371"/>
      <c r="BP28" s="371"/>
      <c r="BQ28" s="371"/>
      <c r="BR28" s="371"/>
      <c r="BS28" s="371"/>
      <c r="BT28" s="371"/>
      <c r="BU28" s="372"/>
      <c r="BV28" s="370">
        <v>670905</v>
      </c>
      <c r="BW28" s="371"/>
      <c r="BX28" s="371"/>
      <c r="BY28" s="371"/>
      <c r="BZ28" s="371"/>
      <c r="CA28" s="371"/>
      <c r="CB28" s="371"/>
      <c r="CC28" s="372"/>
      <c r="CD28" s="193"/>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0"/>
      <c r="B29" s="578"/>
      <c r="C29" s="554"/>
      <c r="D29" s="555"/>
      <c r="E29" s="457" t="s">
        <v>176</v>
      </c>
      <c r="F29" s="437"/>
      <c r="G29" s="437"/>
      <c r="H29" s="437"/>
      <c r="I29" s="437"/>
      <c r="J29" s="437"/>
      <c r="K29" s="438"/>
      <c r="L29" s="458">
        <v>6</v>
      </c>
      <c r="M29" s="459"/>
      <c r="N29" s="459"/>
      <c r="O29" s="459"/>
      <c r="P29" s="501"/>
      <c r="Q29" s="458">
        <v>1750</v>
      </c>
      <c r="R29" s="459"/>
      <c r="S29" s="459"/>
      <c r="T29" s="459"/>
      <c r="U29" s="459"/>
      <c r="V29" s="501"/>
      <c r="W29" s="556"/>
      <c r="X29" s="557"/>
      <c r="Y29" s="558"/>
      <c r="Z29" s="457" t="s">
        <v>177</v>
      </c>
      <c r="AA29" s="437"/>
      <c r="AB29" s="437"/>
      <c r="AC29" s="437"/>
      <c r="AD29" s="437"/>
      <c r="AE29" s="437"/>
      <c r="AF29" s="437"/>
      <c r="AG29" s="438"/>
      <c r="AH29" s="458">
        <v>44</v>
      </c>
      <c r="AI29" s="459"/>
      <c r="AJ29" s="459"/>
      <c r="AK29" s="459"/>
      <c r="AL29" s="501"/>
      <c r="AM29" s="458">
        <v>131208</v>
      </c>
      <c r="AN29" s="459"/>
      <c r="AO29" s="459"/>
      <c r="AP29" s="459"/>
      <c r="AQ29" s="459"/>
      <c r="AR29" s="501"/>
      <c r="AS29" s="458">
        <v>2982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561861</v>
      </c>
      <c r="BO29" s="408"/>
      <c r="BP29" s="408"/>
      <c r="BQ29" s="408"/>
      <c r="BR29" s="408"/>
      <c r="BS29" s="408"/>
      <c r="BT29" s="408"/>
      <c r="BU29" s="409"/>
      <c r="BV29" s="407">
        <v>475942</v>
      </c>
      <c r="BW29" s="408"/>
      <c r="BX29" s="408"/>
      <c r="BY29" s="408"/>
      <c r="BZ29" s="408"/>
      <c r="CA29" s="408"/>
      <c r="CB29" s="408"/>
      <c r="CC29" s="409"/>
      <c r="CD29" s="195"/>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0"/>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1511427</v>
      </c>
      <c r="BO30" s="527"/>
      <c r="BP30" s="527"/>
      <c r="BQ30" s="527"/>
      <c r="BR30" s="527"/>
      <c r="BS30" s="527"/>
      <c r="BT30" s="527"/>
      <c r="BU30" s="528"/>
      <c r="BV30" s="526">
        <v>1667792</v>
      </c>
      <c r="BW30" s="527"/>
      <c r="BX30" s="527"/>
      <c r="BY30" s="527"/>
      <c r="BZ30" s="527"/>
      <c r="CA30" s="527"/>
      <c r="CB30" s="527"/>
      <c r="CC30" s="528"/>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x14ac:dyDescent="0.15">
      <c r="A31" s="180"/>
      <c r="B31" s="202"/>
      <c r="DI31" s="203"/>
    </row>
    <row r="32" spans="1:113" ht="13.5" customHeight="1" x14ac:dyDescent="0.15">
      <c r="A32" s="180"/>
      <c r="B32" s="204"/>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3"/>
    </row>
    <row r="33" spans="1:113" ht="13.5" customHeight="1" x14ac:dyDescent="0.15">
      <c r="A33" s="180"/>
      <c r="B33" s="204"/>
      <c r="C33" s="431" t="s">
        <v>186</v>
      </c>
      <c r="D33" s="431"/>
      <c r="E33" s="396" t="s">
        <v>187</v>
      </c>
      <c r="F33" s="396"/>
      <c r="G33" s="396"/>
      <c r="H33" s="396"/>
      <c r="I33" s="396"/>
      <c r="J33" s="396"/>
      <c r="K33" s="396"/>
      <c r="L33" s="396"/>
      <c r="M33" s="396"/>
      <c r="N33" s="396"/>
      <c r="O33" s="396"/>
      <c r="P33" s="396"/>
      <c r="Q33" s="396"/>
      <c r="R33" s="396"/>
      <c r="S33" s="396"/>
      <c r="T33" s="205"/>
      <c r="U33" s="431" t="s">
        <v>186</v>
      </c>
      <c r="V33" s="431"/>
      <c r="W33" s="396" t="s">
        <v>187</v>
      </c>
      <c r="X33" s="396"/>
      <c r="Y33" s="396"/>
      <c r="Z33" s="396"/>
      <c r="AA33" s="396"/>
      <c r="AB33" s="396"/>
      <c r="AC33" s="396"/>
      <c r="AD33" s="396"/>
      <c r="AE33" s="396"/>
      <c r="AF33" s="396"/>
      <c r="AG33" s="396"/>
      <c r="AH33" s="396"/>
      <c r="AI33" s="396"/>
      <c r="AJ33" s="396"/>
      <c r="AK33" s="396"/>
      <c r="AL33" s="205"/>
      <c r="AM33" s="431" t="s">
        <v>186</v>
      </c>
      <c r="AN33" s="431"/>
      <c r="AO33" s="396" t="s">
        <v>187</v>
      </c>
      <c r="AP33" s="396"/>
      <c r="AQ33" s="396"/>
      <c r="AR33" s="396"/>
      <c r="AS33" s="396"/>
      <c r="AT33" s="396"/>
      <c r="AU33" s="396"/>
      <c r="AV33" s="396"/>
      <c r="AW33" s="396"/>
      <c r="AX33" s="396"/>
      <c r="AY33" s="396"/>
      <c r="AZ33" s="396"/>
      <c r="BA33" s="396"/>
      <c r="BB33" s="396"/>
      <c r="BC33" s="396"/>
      <c r="BD33" s="206"/>
      <c r="BE33" s="396" t="s">
        <v>188</v>
      </c>
      <c r="BF33" s="396"/>
      <c r="BG33" s="396" t="s">
        <v>189</v>
      </c>
      <c r="BH33" s="396"/>
      <c r="BI33" s="396"/>
      <c r="BJ33" s="396"/>
      <c r="BK33" s="396"/>
      <c r="BL33" s="396"/>
      <c r="BM33" s="396"/>
      <c r="BN33" s="396"/>
      <c r="BO33" s="396"/>
      <c r="BP33" s="396"/>
      <c r="BQ33" s="396"/>
      <c r="BR33" s="396"/>
      <c r="BS33" s="396"/>
      <c r="BT33" s="396"/>
      <c r="BU33" s="396"/>
      <c r="BV33" s="206"/>
      <c r="BW33" s="431" t="s">
        <v>188</v>
      </c>
      <c r="BX33" s="431"/>
      <c r="BY33" s="396" t="s">
        <v>190</v>
      </c>
      <c r="BZ33" s="396"/>
      <c r="CA33" s="396"/>
      <c r="CB33" s="396"/>
      <c r="CC33" s="396"/>
      <c r="CD33" s="396"/>
      <c r="CE33" s="396"/>
      <c r="CF33" s="396"/>
      <c r="CG33" s="396"/>
      <c r="CH33" s="396"/>
      <c r="CI33" s="396"/>
      <c r="CJ33" s="396"/>
      <c r="CK33" s="396"/>
      <c r="CL33" s="396"/>
      <c r="CM33" s="396"/>
      <c r="CN33" s="205"/>
      <c r="CO33" s="431" t="s">
        <v>186</v>
      </c>
      <c r="CP33" s="431"/>
      <c r="CQ33" s="396" t="s">
        <v>191</v>
      </c>
      <c r="CR33" s="396"/>
      <c r="CS33" s="396"/>
      <c r="CT33" s="396"/>
      <c r="CU33" s="396"/>
      <c r="CV33" s="396"/>
      <c r="CW33" s="396"/>
      <c r="CX33" s="396"/>
      <c r="CY33" s="396"/>
      <c r="CZ33" s="396"/>
      <c r="DA33" s="396"/>
      <c r="DB33" s="396"/>
      <c r="DC33" s="396"/>
      <c r="DD33" s="396"/>
      <c r="DE33" s="396"/>
      <c r="DF33" s="205"/>
      <c r="DG33" s="596" t="s">
        <v>192</v>
      </c>
      <c r="DH33" s="596"/>
      <c r="DI33" s="207"/>
    </row>
    <row r="34" spans="1:113" ht="32.25" customHeight="1" x14ac:dyDescent="0.15">
      <c r="A34" s="180"/>
      <c r="B34" s="204"/>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0"/>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0"/>
      <c r="AM34" s="597" t="str">
        <f>IF(AO34="","",MAX(C34:D43,U34:V43)+1)</f>
        <v/>
      </c>
      <c r="AN34" s="597"/>
      <c r="AO34" s="598"/>
      <c r="AP34" s="598"/>
      <c r="AQ34" s="598"/>
      <c r="AR34" s="598"/>
      <c r="AS34" s="598"/>
      <c r="AT34" s="598"/>
      <c r="AU34" s="598"/>
      <c r="AV34" s="598"/>
      <c r="AW34" s="598"/>
      <c r="AX34" s="598"/>
      <c r="AY34" s="598"/>
      <c r="AZ34" s="598"/>
      <c r="BA34" s="598"/>
      <c r="BB34" s="598"/>
      <c r="BC34" s="598"/>
      <c r="BD34" s="180"/>
      <c r="BE34" s="597">
        <f>IF(BG34="","",MAX(C34:D43,U34:V43,AM34:AN43)+1)</f>
        <v>5</v>
      </c>
      <c r="BF34" s="597"/>
      <c r="BG34" s="598" t="str">
        <f>IF('各会計、関係団体の財政状況及び健全化判断比率'!B31="","",'各会計、関係団体の財政状況及び健全化判断比率'!B31)</f>
        <v>簡易水道事業会計</v>
      </c>
      <c r="BH34" s="598"/>
      <c r="BI34" s="598"/>
      <c r="BJ34" s="598"/>
      <c r="BK34" s="598"/>
      <c r="BL34" s="598"/>
      <c r="BM34" s="598"/>
      <c r="BN34" s="598"/>
      <c r="BO34" s="598"/>
      <c r="BP34" s="598"/>
      <c r="BQ34" s="598"/>
      <c r="BR34" s="598"/>
      <c r="BS34" s="598"/>
      <c r="BT34" s="598"/>
      <c r="BU34" s="598"/>
      <c r="BV34" s="180"/>
      <c r="BW34" s="597">
        <f>IF(BY34="","",MAX(C34:D43,U34:V43,AM34:AN43,BE34:BF43)+1)</f>
        <v>7</v>
      </c>
      <c r="BX34" s="597"/>
      <c r="BY34" s="598" t="str">
        <f>IF('各会計、関係団体の財政状況及び健全化判断比率'!B68="","",'各会計、関係団体の財政状況及び健全化判断比率'!B68)</f>
        <v>網走地方教育研修センター組合</v>
      </c>
      <c r="BZ34" s="598"/>
      <c r="CA34" s="598"/>
      <c r="CB34" s="598"/>
      <c r="CC34" s="598"/>
      <c r="CD34" s="598"/>
      <c r="CE34" s="598"/>
      <c r="CF34" s="598"/>
      <c r="CG34" s="598"/>
      <c r="CH34" s="598"/>
      <c r="CI34" s="598"/>
      <c r="CJ34" s="598"/>
      <c r="CK34" s="598"/>
      <c r="CL34" s="598"/>
      <c r="CM34" s="598"/>
      <c r="CN34" s="180"/>
      <c r="CO34" s="597">
        <f>IF(CQ34="","",MAX(C34:D43,U34:V43,AM34:AN43,BE34:BF43,BW34:BX43)+1)</f>
        <v>11</v>
      </c>
      <c r="CP34" s="597"/>
      <c r="CQ34" s="598" t="str">
        <f>IF('各会計、関係団体の財政状況及び健全化判断比率'!BS7="","",'各会計、関係団体の財政状況及び健全化判断比率'!BS7)</f>
        <v>オホーツク楽器工業株式会社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7"/>
    </row>
    <row r="35" spans="1:113" ht="32.25" customHeight="1" x14ac:dyDescent="0.15">
      <c r="A35" s="180"/>
      <c r="B35" s="204"/>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0"/>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0"/>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0"/>
      <c r="BE35" s="597">
        <f t="shared" ref="BE35:BE43" si="1">IF(BG35="","",BE34+1)</f>
        <v>6</v>
      </c>
      <c r="BF35" s="597"/>
      <c r="BG35" s="598" t="str">
        <f>IF('各会計、関係団体の財政状況及び健全化判断比率'!B32="","",'各会計、関係団体の財政状況及び健全化判断比率'!B32)</f>
        <v>下水道事業会計</v>
      </c>
      <c r="BH35" s="598"/>
      <c r="BI35" s="598"/>
      <c r="BJ35" s="598"/>
      <c r="BK35" s="598"/>
      <c r="BL35" s="598"/>
      <c r="BM35" s="598"/>
      <c r="BN35" s="598"/>
      <c r="BO35" s="598"/>
      <c r="BP35" s="598"/>
      <c r="BQ35" s="598"/>
      <c r="BR35" s="598"/>
      <c r="BS35" s="598"/>
      <c r="BT35" s="598"/>
      <c r="BU35" s="598"/>
      <c r="BV35" s="180"/>
      <c r="BW35" s="597">
        <f t="shared" ref="BW35:BW43" si="2">IF(BY35="","",BW34+1)</f>
        <v>8</v>
      </c>
      <c r="BX35" s="597"/>
      <c r="BY35" s="598" t="str">
        <f>IF('各会計、関係団体の財政状況及び健全化判断比率'!B69="","",'各会計、関係団体の財政状況及び健全化判断比率'!B69)</f>
        <v>紋別地区消防組合</v>
      </c>
      <c r="BZ35" s="598"/>
      <c r="CA35" s="598"/>
      <c r="CB35" s="598"/>
      <c r="CC35" s="598"/>
      <c r="CD35" s="598"/>
      <c r="CE35" s="598"/>
      <c r="CF35" s="598"/>
      <c r="CG35" s="598"/>
      <c r="CH35" s="598"/>
      <c r="CI35" s="598"/>
      <c r="CJ35" s="598"/>
      <c r="CK35" s="598"/>
      <c r="CL35" s="598"/>
      <c r="CM35" s="598"/>
      <c r="CN35" s="180"/>
      <c r="CO35" s="597">
        <f t="shared" ref="CO35:CO43" si="3">IF(CQ35="","",CO34+1)</f>
        <v>12</v>
      </c>
      <c r="CP35" s="597"/>
      <c r="CQ35" s="598" t="str">
        <f>IF('各会計、関係団体の財政状況及び健全化判断比率'!BS8="","",'各会計、関係団体の財政状況及び健全化判断比率'!BS8)</f>
        <v>株式会社森夢</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7"/>
    </row>
    <row r="36" spans="1:113" ht="32.25" customHeight="1" x14ac:dyDescent="0.15">
      <c r="A36" s="180"/>
      <c r="B36" s="204"/>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0"/>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0"/>
      <c r="AM36" s="597" t="str">
        <f t="shared" si="0"/>
        <v/>
      </c>
      <c r="AN36" s="597"/>
      <c r="AO36" s="598"/>
      <c r="AP36" s="598"/>
      <c r="AQ36" s="598"/>
      <c r="AR36" s="598"/>
      <c r="AS36" s="598"/>
      <c r="AT36" s="598"/>
      <c r="AU36" s="598"/>
      <c r="AV36" s="598"/>
      <c r="AW36" s="598"/>
      <c r="AX36" s="598"/>
      <c r="AY36" s="598"/>
      <c r="AZ36" s="598"/>
      <c r="BA36" s="598"/>
      <c r="BB36" s="598"/>
      <c r="BC36" s="598"/>
      <c r="BD36" s="180"/>
      <c r="BE36" s="597" t="str">
        <f t="shared" si="1"/>
        <v/>
      </c>
      <c r="BF36" s="597"/>
      <c r="BG36" s="598"/>
      <c r="BH36" s="598"/>
      <c r="BI36" s="598"/>
      <c r="BJ36" s="598"/>
      <c r="BK36" s="598"/>
      <c r="BL36" s="598"/>
      <c r="BM36" s="598"/>
      <c r="BN36" s="598"/>
      <c r="BO36" s="598"/>
      <c r="BP36" s="598"/>
      <c r="BQ36" s="598"/>
      <c r="BR36" s="598"/>
      <c r="BS36" s="598"/>
      <c r="BT36" s="598"/>
      <c r="BU36" s="598"/>
      <c r="BV36" s="180"/>
      <c r="BW36" s="597">
        <f t="shared" si="2"/>
        <v>9</v>
      </c>
      <c r="BX36" s="597"/>
      <c r="BY36" s="598" t="str">
        <f>IF('各会計、関係団体の財政状況及び健全化判断比率'!B70="","",'各会計、関係団体の財政状況及び健全化判断比率'!B70)</f>
        <v>西紋別地区環境衛生組合</v>
      </c>
      <c r="BZ36" s="598"/>
      <c r="CA36" s="598"/>
      <c r="CB36" s="598"/>
      <c r="CC36" s="598"/>
      <c r="CD36" s="598"/>
      <c r="CE36" s="598"/>
      <c r="CF36" s="598"/>
      <c r="CG36" s="598"/>
      <c r="CH36" s="598"/>
      <c r="CI36" s="598"/>
      <c r="CJ36" s="598"/>
      <c r="CK36" s="598"/>
      <c r="CL36" s="598"/>
      <c r="CM36" s="598"/>
      <c r="CN36" s="180"/>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7"/>
    </row>
    <row r="37" spans="1:113" ht="32.25" customHeight="1" x14ac:dyDescent="0.15">
      <c r="A37" s="180"/>
      <c r="B37" s="204"/>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0"/>
      <c r="U37" s="597" t="str">
        <f t="shared" si="4"/>
        <v/>
      </c>
      <c r="V37" s="597"/>
      <c r="W37" s="598"/>
      <c r="X37" s="598"/>
      <c r="Y37" s="598"/>
      <c r="Z37" s="598"/>
      <c r="AA37" s="598"/>
      <c r="AB37" s="598"/>
      <c r="AC37" s="598"/>
      <c r="AD37" s="598"/>
      <c r="AE37" s="598"/>
      <c r="AF37" s="598"/>
      <c r="AG37" s="598"/>
      <c r="AH37" s="598"/>
      <c r="AI37" s="598"/>
      <c r="AJ37" s="598"/>
      <c r="AK37" s="598"/>
      <c r="AL37" s="180"/>
      <c r="AM37" s="597" t="str">
        <f t="shared" si="0"/>
        <v/>
      </c>
      <c r="AN37" s="597"/>
      <c r="AO37" s="598"/>
      <c r="AP37" s="598"/>
      <c r="AQ37" s="598"/>
      <c r="AR37" s="598"/>
      <c r="AS37" s="598"/>
      <c r="AT37" s="598"/>
      <c r="AU37" s="598"/>
      <c r="AV37" s="598"/>
      <c r="AW37" s="598"/>
      <c r="AX37" s="598"/>
      <c r="AY37" s="598"/>
      <c r="AZ37" s="598"/>
      <c r="BA37" s="598"/>
      <c r="BB37" s="598"/>
      <c r="BC37" s="598"/>
      <c r="BD37" s="180"/>
      <c r="BE37" s="597" t="str">
        <f t="shared" si="1"/>
        <v/>
      </c>
      <c r="BF37" s="597"/>
      <c r="BG37" s="598"/>
      <c r="BH37" s="598"/>
      <c r="BI37" s="598"/>
      <c r="BJ37" s="598"/>
      <c r="BK37" s="598"/>
      <c r="BL37" s="598"/>
      <c r="BM37" s="598"/>
      <c r="BN37" s="598"/>
      <c r="BO37" s="598"/>
      <c r="BP37" s="598"/>
      <c r="BQ37" s="598"/>
      <c r="BR37" s="598"/>
      <c r="BS37" s="598"/>
      <c r="BT37" s="598"/>
      <c r="BU37" s="598"/>
      <c r="BV37" s="180"/>
      <c r="BW37" s="597">
        <f t="shared" si="2"/>
        <v>10</v>
      </c>
      <c r="BX37" s="597"/>
      <c r="BY37" s="598" t="str">
        <f>IF('各会計、関係団体の財政状況及び健全化判断比率'!B71="","",'各会計、関係団体の財政状況及び健全化判断比率'!B71)</f>
        <v>広域紋別病院企業団</v>
      </c>
      <c r="BZ37" s="598"/>
      <c r="CA37" s="598"/>
      <c r="CB37" s="598"/>
      <c r="CC37" s="598"/>
      <c r="CD37" s="598"/>
      <c r="CE37" s="598"/>
      <c r="CF37" s="598"/>
      <c r="CG37" s="598"/>
      <c r="CH37" s="598"/>
      <c r="CI37" s="598"/>
      <c r="CJ37" s="598"/>
      <c r="CK37" s="598"/>
      <c r="CL37" s="598"/>
      <c r="CM37" s="598"/>
      <c r="CN37" s="180"/>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7"/>
    </row>
    <row r="38" spans="1:113" ht="32.25" customHeight="1" x14ac:dyDescent="0.15">
      <c r="A38" s="180"/>
      <c r="B38" s="204"/>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0"/>
      <c r="U38" s="597" t="str">
        <f t="shared" si="4"/>
        <v/>
      </c>
      <c r="V38" s="597"/>
      <c r="W38" s="598"/>
      <c r="X38" s="598"/>
      <c r="Y38" s="598"/>
      <c r="Z38" s="598"/>
      <c r="AA38" s="598"/>
      <c r="AB38" s="598"/>
      <c r="AC38" s="598"/>
      <c r="AD38" s="598"/>
      <c r="AE38" s="598"/>
      <c r="AF38" s="598"/>
      <c r="AG38" s="598"/>
      <c r="AH38" s="598"/>
      <c r="AI38" s="598"/>
      <c r="AJ38" s="598"/>
      <c r="AK38" s="598"/>
      <c r="AL38" s="180"/>
      <c r="AM38" s="597" t="str">
        <f t="shared" si="0"/>
        <v/>
      </c>
      <c r="AN38" s="597"/>
      <c r="AO38" s="598"/>
      <c r="AP38" s="598"/>
      <c r="AQ38" s="598"/>
      <c r="AR38" s="598"/>
      <c r="AS38" s="598"/>
      <c r="AT38" s="598"/>
      <c r="AU38" s="598"/>
      <c r="AV38" s="598"/>
      <c r="AW38" s="598"/>
      <c r="AX38" s="598"/>
      <c r="AY38" s="598"/>
      <c r="AZ38" s="598"/>
      <c r="BA38" s="598"/>
      <c r="BB38" s="598"/>
      <c r="BC38" s="598"/>
      <c r="BD38" s="180"/>
      <c r="BE38" s="597" t="str">
        <f t="shared" si="1"/>
        <v/>
      </c>
      <c r="BF38" s="597"/>
      <c r="BG38" s="598"/>
      <c r="BH38" s="598"/>
      <c r="BI38" s="598"/>
      <c r="BJ38" s="598"/>
      <c r="BK38" s="598"/>
      <c r="BL38" s="598"/>
      <c r="BM38" s="598"/>
      <c r="BN38" s="598"/>
      <c r="BO38" s="598"/>
      <c r="BP38" s="598"/>
      <c r="BQ38" s="598"/>
      <c r="BR38" s="598"/>
      <c r="BS38" s="598"/>
      <c r="BT38" s="598"/>
      <c r="BU38" s="598"/>
      <c r="BV38" s="180"/>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0"/>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7"/>
    </row>
    <row r="39" spans="1:113" ht="32.25" customHeight="1" x14ac:dyDescent="0.15">
      <c r="A39" s="180"/>
      <c r="B39" s="204"/>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0"/>
      <c r="U39" s="597" t="str">
        <f t="shared" si="4"/>
        <v/>
      </c>
      <c r="V39" s="597"/>
      <c r="W39" s="598"/>
      <c r="X39" s="598"/>
      <c r="Y39" s="598"/>
      <c r="Z39" s="598"/>
      <c r="AA39" s="598"/>
      <c r="AB39" s="598"/>
      <c r="AC39" s="598"/>
      <c r="AD39" s="598"/>
      <c r="AE39" s="598"/>
      <c r="AF39" s="598"/>
      <c r="AG39" s="598"/>
      <c r="AH39" s="598"/>
      <c r="AI39" s="598"/>
      <c r="AJ39" s="598"/>
      <c r="AK39" s="598"/>
      <c r="AL39" s="180"/>
      <c r="AM39" s="597" t="str">
        <f t="shared" si="0"/>
        <v/>
      </c>
      <c r="AN39" s="597"/>
      <c r="AO39" s="598"/>
      <c r="AP39" s="598"/>
      <c r="AQ39" s="598"/>
      <c r="AR39" s="598"/>
      <c r="AS39" s="598"/>
      <c r="AT39" s="598"/>
      <c r="AU39" s="598"/>
      <c r="AV39" s="598"/>
      <c r="AW39" s="598"/>
      <c r="AX39" s="598"/>
      <c r="AY39" s="598"/>
      <c r="AZ39" s="598"/>
      <c r="BA39" s="598"/>
      <c r="BB39" s="598"/>
      <c r="BC39" s="598"/>
      <c r="BD39" s="180"/>
      <c r="BE39" s="597" t="str">
        <f t="shared" si="1"/>
        <v/>
      </c>
      <c r="BF39" s="597"/>
      <c r="BG39" s="598"/>
      <c r="BH39" s="598"/>
      <c r="BI39" s="598"/>
      <c r="BJ39" s="598"/>
      <c r="BK39" s="598"/>
      <c r="BL39" s="598"/>
      <c r="BM39" s="598"/>
      <c r="BN39" s="598"/>
      <c r="BO39" s="598"/>
      <c r="BP39" s="598"/>
      <c r="BQ39" s="598"/>
      <c r="BR39" s="598"/>
      <c r="BS39" s="598"/>
      <c r="BT39" s="598"/>
      <c r="BU39" s="598"/>
      <c r="BV39" s="180"/>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0"/>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7"/>
    </row>
    <row r="40" spans="1:113" ht="32.25" customHeight="1" x14ac:dyDescent="0.15">
      <c r="A40" s="180"/>
      <c r="B40" s="204"/>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0"/>
      <c r="U40" s="597" t="str">
        <f t="shared" si="4"/>
        <v/>
      </c>
      <c r="V40" s="597"/>
      <c r="W40" s="598"/>
      <c r="X40" s="598"/>
      <c r="Y40" s="598"/>
      <c r="Z40" s="598"/>
      <c r="AA40" s="598"/>
      <c r="AB40" s="598"/>
      <c r="AC40" s="598"/>
      <c r="AD40" s="598"/>
      <c r="AE40" s="598"/>
      <c r="AF40" s="598"/>
      <c r="AG40" s="598"/>
      <c r="AH40" s="598"/>
      <c r="AI40" s="598"/>
      <c r="AJ40" s="598"/>
      <c r="AK40" s="598"/>
      <c r="AL40" s="180"/>
      <c r="AM40" s="597" t="str">
        <f t="shared" si="0"/>
        <v/>
      </c>
      <c r="AN40" s="597"/>
      <c r="AO40" s="598"/>
      <c r="AP40" s="598"/>
      <c r="AQ40" s="598"/>
      <c r="AR40" s="598"/>
      <c r="AS40" s="598"/>
      <c r="AT40" s="598"/>
      <c r="AU40" s="598"/>
      <c r="AV40" s="598"/>
      <c r="AW40" s="598"/>
      <c r="AX40" s="598"/>
      <c r="AY40" s="598"/>
      <c r="AZ40" s="598"/>
      <c r="BA40" s="598"/>
      <c r="BB40" s="598"/>
      <c r="BC40" s="598"/>
      <c r="BD40" s="180"/>
      <c r="BE40" s="597" t="str">
        <f t="shared" si="1"/>
        <v/>
      </c>
      <c r="BF40" s="597"/>
      <c r="BG40" s="598"/>
      <c r="BH40" s="598"/>
      <c r="BI40" s="598"/>
      <c r="BJ40" s="598"/>
      <c r="BK40" s="598"/>
      <c r="BL40" s="598"/>
      <c r="BM40" s="598"/>
      <c r="BN40" s="598"/>
      <c r="BO40" s="598"/>
      <c r="BP40" s="598"/>
      <c r="BQ40" s="598"/>
      <c r="BR40" s="598"/>
      <c r="BS40" s="598"/>
      <c r="BT40" s="598"/>
      <c r="BU40" s="598"/>
      <c r="BV40" s="180"/>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0"/>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7"/>
    </row>
    <row r="41" spans="1:113" ht="32.25" customHeight="1" x14ac:dyDescent="0.15">
      <c r="A41" s="180"/>
      <c r="B41" s="204"/>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0"/>
      <c r="U41" s="597" t="str">
        <f t="shared" si="4"/>
        <v/>
      </c>
      <c r="V41" s="597"/>
      <c r="W41" s="598"/>
      <c r="X41" s="598"/>
      <c r="Y41" s="598"/>
      <c r="Z41" s="598"/>
      <c r="AA41" s="598"/>
      <c r="AB41" s="598"/>
      <c r="AC41" s="598"/>
      <c r="AD41" s="598"/>
      <c r="AE41" s="598"/>
      <c r="AF41" s="598"/>
      <c r="AG41" s="598"/>
      <c r="AH41" s="598"/>
      <c r="AI41" s="598"/>
      <c r="AJ41" s="598"/>
      <c r="AK41" s="598"/>
      <c r="AL41" s="180"/>
      <c r="AM41" s="597" t="str">
        <f t="shared" si="0"/>
        <v/>
      </c>
      <c r="AN41" s="597"/>
      <c r="AO41" s="598"/>
      <c r="AP41" s="598"/>
      <c r="AQ41" s="598"/>
      <c r="AR41" s="598"/>
      <c r="AS41" s="598"/>
      <c r="AT41" s="598"/>
      <c r="AU41" s="598"/>
      <c r="AV41" s="598"/>
      <c r="AW41" s="598"/>
      <c r="AX41" s="598"/>
      <c r="AY41" s="598"/>
      <c r="AZ41" s="598"/>
      <c r="BA41" s="598"/>
      <c r="BB41" s="598"/>
      <c r="BC41" s="598"/>
      <c r="BD41" s="180"/>
      <c r="BE41" s="597" t="str">
        <f t="shared" si="1"/>
        <v/>
      </c>
      <c r="BF41" s="597"/>
      <c r="BG41" s="598"/>
      <c r="BH41" s="598"/>
      <c r="BI41" s="598"/>
      <c r="BJ41" s="598"/>
      <c r="BK41" s="598"/>
      <c r="BL41" s="598"/>
      <c r="BM41" s="598"/>
      <c r="BN41" s="598"/>
      <c r="BO41" s="598"/>
      <c r="BP41" s="598"/>
      <c r="BQ41" s="598"/>
      <c r="BR41" s="598"/>
      <c r="BS41" s="598"/>
      <c r="BT41" s="598"/>
      <c r="BU41" s="598"/>
      <c r="BV41" s="180"/>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0"/>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7"/>
    </row>
    <row r="42" spans="1:113" ht="32.25" customHeight="1" x14ac:dyDescent="0.15">
      <c r="B42" s="204"/>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0"/>
      <c r="U42" s="597" t="str">
        <f t="shared" si="4"/>
        <v/>
      </c>
      <c r="V42" s="597"/>
      <c r="W42" s="598"/>
      <c r="X42" s="598"/>
      <c r="Y42" s="598"/>
      <c r="Z42" s="598"/>
      <c r="AA42" s="598"/>
      <c r="AB42" s="598"/>
      <c r="AC42" s="598"/>
      <c r="AD42" s="598"/>
      <c r="AE42" s="598"/>
      <c r="AF42" s="598"/>
      <c r="AG42" s="598"/>
      <c r="AH42" s="598"/>
      <c r="AI42" s="598"/>
      <c r="AJ42" s="598"/>
      <c r="AK42" s="598"/>
      <c r="AL42" s="180"/>
      <c r="AM42" s="597" t="str">
        <f t="shared" si="0"/>
        <v/>
      </c>
      <c r="AN42" s="597"/>
      <c r="AO42" s="598"/>
      <c r="AP42" s="598"/>
      <c r="AQ42" s="598"/>
      <c r="AR42" s="598"/>
      <c r="AS42" s="598"/>
      <c r="AT42" s="598"/>
      <c r="AU42" s="598"/>
      <c r="AV42" s="598"/>
      <c r="AW42" s="598"/>
      <c r="AX42" s="598"/>
      <c r="AY42" s="598"/>
      <c r="AZ42" s="598"/>
      <c r="BA42" s="598"/>
      <c r="BB42" s="598"/>
      <c r="BC42" s="598"/>
      <c r="BD42" s="180"/>
      <c r="BE42" s="597" t="str">
        <f t="shared" si="1"/>
        <v/>
      </c>
      <c r="BF42" s="597"/>
      <c r="BG42" s="598"/>
      <c r="BH42" s="598"/>
      <c r="BI42" s="598"/>
      <c r="BJ42" s="598"/>
      <c r="BK42" s="598"/>
      <c r="BL42" s="598"/>
      <c r="BM42" s="598"/>
      <c r="BN42" s="598"/>
      <c r="BO42" s="598"/>
      <c r="BP42" s="598"/>
      <c r="BQ42" s="598"/>
      <c r="BR42" s="598"/>
      <c r="BS42" s="598"/>
      <c r="BT42" s="598"/>
      <c r="BU42" s="598"/>
      <c r="BV42" s="180"/>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0"/>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7"/>
    </row>
    <row r="43" spans="1:113" ht="32.25" customHeight="1" x14ac:dyDescent="0.15">
      <c r="B43" s="204"/>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0"/>
      <c r="U43" s="597" t="str">
        <f t="shared" si="4"/>
        <v/>
      </c>
      <c r="V43" s="597"/>
      <c r="W43" s="598"/>
      <c r="X43" s="598"/>
      <c r="Y43" s="598"/>
      <c r="Z43" s="598"/>
      <c r="AA43" s="598"/>
      <c r="AB43" s="598"/>
      <c r="AC43" s="598"/>
      <c r="AD43" s="598"/>
      <c r="AE43" s="598"/>
      <c r="AF43" s="598"/>
      <c r="AG43" s="598"/>
      <c r="AH43" s="598"/>
      <c r="AI43" s="598"/>
      <c r="AJ43" s="598"/>
      <c r="AK43" s="598"/>
      <c r="AL43" s="180"/>
      <c r="AM43" s="597" t="str">
        <f t="shared" si="0"/>
        <v/>
      </c>
      <c r="AN43" s="597"/>
      <c r="AO43" s="598"/>
      <c r="AP43" s="598"/>
      <c r="AQ43" s="598"/>
      <c r="AR43" s="598"/>
      <c r="AS43" s="598"/>
      <c r="AT43" s="598"/>
      <c r="AU43" s="598"/>
      <c r="AV43" s="598"/>
      <c r="AW43" s="598"/>
      <c r="AX43" s="598"/>
      <c r="AY43" s="598"/>
      <c r="AZ43" s="598"/>
      <c r="BA43" s="598"/>
      <c r="BB43" s="598"/>
      <c r="BC43" s="598"/>
      <c r="BD43" s="180"/>
      <c r="BE43" s="597" t="str">
        <f t="shared" si="1"/>
        <v/>
      </c>
      <c r="BF43" s="597"/>
      <c r="BG43" s="598"/>
      <c r="BH43" s="598"/>
      <c r="BI43" s="598"/>
      <c r="BJ43" s="598"/>
      <c r="BK43" s="598"/>
      <c r="BL43" s="598"/>
      <c r="BM43" s="598"/>
      <c r="BN43" s="598"/>
      <c r="BO43" s="598"/>
      <c r="BP43" s="598"/>
      <c r="BQ43" s="598"/>
      <c r="BR43" s="598"/>
      <c r="BS43" s="598"/>
      <c r="BT43" s="598"/>
      <c r="BU43" s="598"/>
      <c r="BV43" s="180"/>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0"/>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7"/>
    </row>
    <row r="44" spans="1:113" ht="13.5" customHeight="1" thickBot="1" x14ac:dyDescent="0.2">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15"/>
    <row r="46" spans="1:113" x14ac:dyDescent="0.15">
      <c r="B46" s="179"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TytSsxnCTbrzJR58uieu+juy/3sB6qKfGeXtm/QaDlm66FcsnXfXnV14WwWUgnl65/R6GrKgFPzhUMqnstODqA==" saltValue="faDEb4ES9pSlklJwE43dB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3" customWidth="1"/>
    <col min="2" max="2" width="2.375" style="213" customWidth="1"/>
    <col min="3" max="16" width="2.625" style="213" customWidth="1"/>
    <col min="17" max="17" width="2.375" style="213" customWidth="1"/>
    <col min="18" max="95" width="1.625" style="213" customWidth="1"/>
    <col min="96" max="133" width="1.625" style="225" customWidth="1"/>
    <col min="134" max="143" width="1.625" style="213" customWidth="1"/>
    <col min="144" max="16384" width="0" style="213" hidden="1"/>
  </cols>
  <sheetData>
    <row r="1" spans="2:143" ht="22.5" customHeight="1" thickBot="1" x14ac:dyDescent="0.2">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602" t="s">
        <v>202</v>
      </c>
      <c r="DI1" s="603"/>
      <c r="DJ1" s="603"/>
      <c r="DK1" s="603"/>
      <c r="DL1" s="603"/>
      <c r="DM1" s="603"/>
      <c r="DN1" s="604"/>
      <c r="DO1" s="213"/>
      <c r="DP1" s="602" t="s">
        <v>203</v>
      </c>
      <c r="DQ1" s="603"/>
      <c r="DR1" s="603"/>
      <c r="DS1" s="603"/>
      <c r="DT1" s="603"/>
      <c r="DU1" s="603"/>
      <c r="DV1" s="603"/>
      <c r="DW1" s="603"/>
      <c r="DX1" s="603"/>
      <c r="DY1" s="603"/>
      <c r="DZ1" s="603"/>
      <c r="EA1" s="603"/>
      <c r="EB1" s="603"/>
      <c r="EC1" s="604"/>
      <c r="ED1" s="212"/>
      <c r="EE1" s="212"/>
      <c r="EF1" s="212"/>
      <c r="EG1" s="212"/>
      <c r="EH1" s="212"/>
      <c r="EI1" s="212"/>
      <c r="EJ1" s="212"/>
      <c r="EK1" s="212"/>
      <c r="EL1" s="212"/>
      <c r="EM1" s="212"/>
    </row>
    <row r="2" spans="2:143" ht="22.5" customHeight="1" x14ac:dyDescent="0.15">
      <c r="B2" s="214" t="s">
        <v>204</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106731</v>
      </c>
      <c r="S5" s="613"/>
      <c r="T5" s="613"/>
      <c r="U5" s="613"/>
      <c r="V5" s="613"/>
      <c r="W5" s="613"/>
      <c r="X5" s="613"/>
      <c r="Y5" s="614"/>
      <c r="Z5" s="615">
        <v>3.5</v>
      </c>
      <c r="AA5" s="615"/>
      <c r="AB5" s="615"/>
      <c r="AC5" s="615"/>
      <c r="AD5" s="616">
        <v>106731</v>
      </c>
      <c r="AE5" s="616"/>
      <c r="AF5" s="616"/>
      <c r="AG5" s="616"/>
      <c r="AH5" s="616"/>
      <c r="AI5" s="616"/>
      <c r="AJ5" s="616"/>
      <c r="AK5" s="616"/>
      <c r="AL5" s="617">
        <v>6.2</v>
      </c>
      <c r="AM5" s="618"/>
      <c r="AN5" s="618"/>
      <c r="AO5" s="619"/>
      <c r="AP5" s="609" t="s">
        <v>216</v>
      </c>
      <c r="AQ5" s="610"/>
      <c r="AR5" s="610"/>
      <c r="AS5" s="610"/>
      <c r="AT5" s="610"/>
      <c r="AU5" s="610"/>
      <c r="AV5" s="610"/>
      <c r="AW5" s="610"/>
      <c r="AX5" s="610"/>
      <c r="AY5" s="610"/>
      <c r="AZ5" s="610"/>
      <c r="BA5" s="610"/>
      <c r="BB5" s="610"/>
      <c r="BC5" s="610"/>
      <c r="BD5" s="610"/>
      <c r="BE5" s="610"/>
      <c r="BF5" s="611"/>
      <c r="BG5" s="623">
        <v>106731</v>
      </c>
      <c r="BH5" s="624"/>
      <c r="BI5" s="624"/>
      <c r="BJ5" s="624"/>
      <c r="BK5" s="624"/>
      <c r="BL5" s="624"/>
      <c r="BM5" s="624"/>
      <c r="BN5" s="625"/>
      <c r="BO5" s="626">
        <v>100</v>
      </c>
      <c r="BP5" s="626"/>
      <c r="BQ5" s="626"/>
      <c r="BR5" s="626"/>
      <c r="BS5" s="627">
        <v>781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36612</v>
      </c>
      <c r="S6" s="624"/>
      <c r="T6" s="624"/>
      <c r="U6" s="624"/>
      <c r="V6" s="624"/>
      <c r="W6" s="624"/>
      <c r="X6" s="624"/>
      <c r="Y6" s="625"/>
      <c r="Z6" s="626">
        <v>1.2</v>
      </c>
      <c r="AA6" s="626"/>
      <c r="AB6" s="626"/>
      <c r="AC6" s="626"/>
      <c r="AD6" s="627">
        <v>36612</v>
      </c>
      <c r="AE6" s="627"/>
      <c r="AF6" s="627"/>
      <c r="AG6" s="627"/>
      <c r="AH6" s="627"/>
      <c r="AI6" s="627"/>
      <c r="AJ6" s="627"/>
      <c r="AK6" s="627"/>
      <c r="AL6" s="628">
        <v>2.1</v>
      </c>
      <c r="AM6" s="629"/>
      <c r="AN6" s="629"/>
      <c r="AO6" s="630"/>
      <c r="AP6" s="620" t="s">
        <v>221</v>
      </c>
      <c r="AQ6" s="621"/>
      <c r="AR6" s="621"/>
      <c r="AS6" s="621"/>
      <c r="AT6" s="621"/>
      <c r="AU6" s="621"/>
      <c r="AV6" s="621"/>
      <c r="AW6" s="621"/>
      <c r="AX6" s="621"/>
      <c r="AY6" s="621"/>
      <c r="AZ6" s="621"/>
      <c r="BA6" s="621"/>
      <c r="BB6" s="621"/>
      <c r="BC6" s="621"/>
      <c r="BD6" s="621"/>
      <c r="BE6" s="621"/>
      <c r="BF6" s="622"/>
      <c r="BG6" s="623">
        <v>106731</v>
      </c>
      <c r="BH6" s="624"/>
      <c r="BI6" s="624"/>
      <c r="BJ6" s="624"/>
      <c r="BK6" s="624"/>
      <c r="BL6" s="624"/>
      <c r="BM6" s="624"/>
      <c r="BN6" s="625"/>
      <c r="BO6" s="626">
        <v>100</v>
      </c>
      <c r="BP6" s="626"/>
      <c r="BQ6" s="626"/>
      <c r="BR6" s="626"/>
      <c r="BS6" s="627">
        <v>781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39946</v>
      </c>
      <c r="CS6" s="624"/>
      <c r="CT6" s="624"/>
      <c r="CU6" s="624"/>
      <c r="CV6" s="624"/>
      <c r="CW6" s="624"/>
      <c r="CX6" s="624"/>
      <c r="CY6" s="625"/>
      <c r="CZ6" s="617">
        <v>1.3</v>
      </c>
      <c r="DA6" s="618"/>
      <c r="DB6" s="618"/>
      <c r="DC6" s="634"/>
      <c r="DD6" s="632" t="s">
        <v>122</v>
      </c>
      <c r="DE6" s="624"/>
      <c r="DF6" s="624"/>
      <c r="DG6" s="624"/>
      <c r="DH6" s="624"/>
      <c r="DI6" s="624"/>
      <c r="DJ6" s="624"/>
      <c r="DK6" s="624"/>
      <c r="DL6" s="624"/>
      <c r="DM6" s="624"/>
      <c r="DN6" s="624"/>
      <c r="DO6" s="624"/>
      <c r="DP6" s="625"/>
      <c r="DQ6" s="632">
        <v>39005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45</v>
      </c>
      <c r="S7" s="624"/>
      <c r="T7" s="624"/>
      <c r="U7" s="624"/>
      <c r="V7" s="624"/>
      <c r="W7" s="624"/>
      <c r="X7" s="624"/>
      <c r="Y7" s="625"/>
      <c r="Z7" s="626">
        <v>0</v>
      </c>
      <c r="AA7" s="626"/>
      <c r="AB7" s="626"/>
      <c r="AC7" s="626"/>
      <c r="AD7" s="627">
        <v>45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57422</v>
      </c>
      <c r="BH7" s="624"/>
      <c r="BI7" s="624"/>
      <c r="BJ7" s="624"/>
      <c r="BK7" s="624"/>
      <c r="BL7" s="624"/>
      <c r="BM7" s="624"/>
      <c r="BN7" s="625"/>
      <c r="BO7" s="626">
        <v>53.8</v>
      </c>
      <c r="BP7" s="626"/>
      <c r="BQ7" s="626"/>
      <c r="BR7" s="626"/>
      <c r="BS7" s="627">
        <v>781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562121</v>
      </c>
      <c r="CS7" s="624"/>
      <c r="CT7" s="624"/>
      <c r="CU7" s="624"/>
      <c r="CV7" s="624"/>
      <c r="CW7" s="624"/>
      <c r="CX7" s="624"/>
      <c r="CY7" s="625"/>
      <c r="CZ7" s="626">
        <v>18.7</v>
      </c>
      <c r="DA7" s="626"/>
      <c r="DB7" s="626"/>
      <c r="DC7" s="626"/>
      <c r="DD7" s="632">
        <v>32780</v>
      </c>
      <c r="DE7" s="624"/>
      <c r="DF7" s="624"/>
      <c r="DG7" s="624"/>
      <c r="DH7" s="624"/>
      <c r="DI7" s="624"/>
      <c r="DJ7" s="624"/>
      <c r="DK7" s="624"/>
      <c r="DL7" s="624"/>
      <c r="DM7" s="624"/>
      <c r="DN7" s="624"/>
      <c r="DO7" s="624"/>
      <c r="DP7" s="625"/>
      <c r="DQ7" s="632">
        <v>387414</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439</v>
      </c>
      <c r="S8" s="624"/>
      <c r="T8" s="624"/>
      <c r="U8" s="624"/>
      <c r="V8" s="624"/>
      <c r="W8" s="624"/>
      <c r="X8" s="624"/>
      <c r="Y8" s="625"/>
      <c r="Z8" s="626">
        <v>0</v>
      </c>
      <c r="AA8" s="626"/>
      <c r="AB8" s="626"/>
      <c r="AC8" s="626"/>
      <c r="AD8" s="627">
        <v>439</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1785</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397157</v>
      </c>
      <c r="CS8" s="624"/>
      <c r="CT8" s="624"/>
      <c r="CU8" s="624"/>
      <c r="CV8" s="624"/>
      <c r="CW8" s="624"/>
      <c r="CX8" s="624"/>
      <c r="CY8" s="625"/>
      <c r="CZ8" s="626">
        <v>13.2</v>
      </c>
      <c r="DA8" s="626"/>
      <c r="DB8" s="626"/>
      <c r="DC8" s="626"/>
      <c r="DD8" s="632" t="s">
        <v>122</v>
      </c>
      <c r="DE8" s="624"/>
      <c r="DF8" s="624"/>
      <c r="DG8" s="624"/>
      <c r="DH8" s="624"/>
      <c r="DI8" s="624"/>
      <c r="DJ8" s="624"/>
      <c r="DK8" s="624"/>
      <c r="DL8" s="624"/>
      <c r="DM8" s="624"/>
      <c r="DN8" s="624"/>
      <c r="DO8" s="624"/>
      <c r="DP8" s="625"/>
      <c r="DQ8" s="632">
        <v>184067</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514</v>
      </c>
      <c r="S9" s="624"/>
      <c r="T9" s="624"/>
      <c r="U9" s="624"/>
      <c r="V9" s="624"/>
      <c r="W9" s="624"/>
      <c r="X9" s="624"/>
      <c r="Y9" s="625"/>
      <c r="Z9" s="626">
        <v>0</v>
      </c>
      <c r="AA9" s="626"/>
      <c r="AB9" s="626"/>
      <c r="AC9" s="626"/>
      <c r="AD9" s="627">
        <v>514</v>
      </c>
      <c r="AE9" s="627"/>
      <c r="AF9" s="627"/>
      <c r="AG9" s="627"/>
      <c r="AH9" s="627"/>
      <c r="AI9" s="627"/>
      <c r="AJ9" s="627"/>
      <c r="AK9" s="627"/>
      <c r="AL9" s="628">
        <v>0</v>
      </c>
      <c r="AM9" s="629"/>
      <c r="AN9" s="629"/>
      <c r="AO9" s="630"/>
      <c r="AP9" s="620" t="s">
        <v>230</v>
      </c>
      <c r="AQ9" s="621"/>
      <c r="AR9" s="621"/>
      <c r="AS9" s="621"/>
      <c r="AT9" s="621"/>
      <c r="AU9" s="621"/>
      <c r="AV9" s="621"/>
      <c r="AW9" s="621"/>
      <c r="AX9" s="621"/>
      <c r="AY9" s="621"/>
      <c r="AZ9" s="621"/>
      <c r="BA9" s="621"/>
      <c r="BB9" s="621"/>
      <c r="BC9" s="621"/>
      <c r="BD9" s="621"/>
      <c r="BE9" s="621"/>
      <c r="BF9" s="622"/>
      <c r="BG9" s="623">
        <v>51575</v>
      </c>
      <c r="BH9" s="624"/>
      <c r="BI9" s="624"/>
      <c r="BJ9" s="624"/>
      <c r="BK9" s="624"/>
      <c r="BL9" s="624"/>
      <c r="BM9" s="624"/>
      <c r="BN9" s="625"/>
      <c r="BO9" s="626">
        <v>48.3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243623</v>
      </c>
      <c r="CS9" s="624"/>
      <c r="CT9" s="624"/>
      <c r="CU9" s="624"/>
      <c r="CV9" s="624"/>
      <c r="CW9" s="624"/>
      <c r="CX9" s="624"/>
      <c r="CY9" s="625"/>
      <c r="CZ9" s="626">
        <v>8.1</v>
      </c>
      <c r="DA9" s="626"/>
      <c r="DB9" s="626"/>
      <c r="DC9" s="626"/>
      <c r="DD9" s="632">
        <v>3729</v>
      </c>
      <c r="DE9" s="624"/>
      <c r="DF9" s="624"/>
      <c r="DG9" s="624"/>
      <c r="DH9" s="624"/>
      <c r="DI9" s="624"/>
      <c r="DJ9" s="624"/>
      <c r="DK9" s="624"/>
      <c r="DL9" s="624"/>
      <c r="DM9" s="624"/>
      <c r="DN9" s="624"/>
      <c r="DO9" s="624"/>
      <c r="DP9" s="625"/>
      <c r="DQ9" s="632">
        <v>184336</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3246</v>
      </c>
      <c r="BH10" s="624"/>
      <c r="BI10" s="624"/>
      <c r="BJ10" s="624"/>
      <c r="BK10" s="624"/>
      <c r="BL10" s="624"/>
      <c r="BM10" s="624"/>
      <c r="BN10" s="625"/>
      <c r="BO10" s="626">
        <v>3</v>
      </c>
      <c r="BP10" s="626"/>
      <c r="BQ10" s="626"/>
      <c r="BR10" s="626"/>
      <c r="BS10" s="627">
        <v>538</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28467</v>
      </c>
      <c r="S11" s="624"/>
      <c r="T11" s="624"/>
      <c r="U11" s="624"/>
      <c r="V11" s="624"/>
      <c r="W11" s="624"/>
      <c r="X11" s="624"/>
      <c r="Y11" s="625"/>
      <c r="Z11" s="628">
        <v>0.9</v>
      </c>
      <c r="AA11" s="629"/>
      <c r="AB11" s="629"/>
      <c r="AC11" s="635"/>
      <c r="AD11" s="632">
        <v>28467</v>
      </c>
      <c r="AE11" s="624"/>
      <c r="AF11" s="624"/>
      <c r="AG11" s="624"/>
      <c r="AH11" s="624"/>
      <c r="AI11" s="624"/>
      <c r="AJ11" s="624"/>
      <c r="AK11" s="625"/>
      <c r="AL11" s="628">
        <v>1.7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816</v>
      </c>
      <c r="BH11" s="624"/>
      <c r="BI11" s="624"/>
      <c r="BJ11" s="624"/>
      <c r="BK11" s="624"/>
      <c r="BL11" s="624"/>
      <c r="BM11" s="624"/>
      <c r="BN11" s="625"/>
      <c r="BO11" s="626">
        <v>0.8</v>
      </c>
      <c r="BP11" s="626"/>
      <c r="BQ11" s="626"/>
      <c r="BR11" s="626"/>
      <c r="BS11" s="627">
        <v>243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678209</v>
      </c>
      <c r="CS11" s="624"/>
      <c r="CT11" s="624"/>
      <c r="CU11" s="624"/>
      <c r="CV11" s="624"/>
      <c r="CW11" s="624"/>
      <c r="CX11" s="624"/>
      <c r="CY11" s="625"/>
      <c r="CZ11" s="626">
        <v>22.6</v>
      </c>
      <c r="DA11" s="626"/>
      <c r="DB11" s="626"/>
      <c r="DC11" s="626"/>
      <c r="DD11" s="632">
        <v>368016</v>
      </c>
      <c r="DE11" s="624"/>
      <c r="DF11" s="624"/>
      <c r="DG11" s="624"/>
      <c r="DH11" s="624"/>
      <c r="DI11" s="624"/>
      <c r="DJ11" s="624"/>
      <c r="DK11" s="624"/>
      <c r="DL11" s="624"/>
      <c r="DM11" s="624"/>
      <c r="DN11" s="624"/>
      <c r="DO11" s="624"/>
      <c r="DP11" s="625"/>
      <c r="DQ11" s="632">
        <v>164451</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39304</v>
      </c>
      <c r="BH12" s="624"/>
      <c r="BI12" s="624"/>
      <c r="BJ12" s="624"/>
      <c r="BK12" s="624"/>
      <c r="BL12" s="624"/>
      <c r="BM12" s="624"/>
      <c r="BN12" s="625"/>
      <c r="BO12" s="626">
        <v>36.799999999999997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71478</v>
      </c>
      <c r="CS12" s="624"/>
      <c r="CT12" s="624"/>
      <c r="CU12" s="624"/>
      <c r="CV12" s="624"/>
      <c r="CW12" s="624"/>
      <c r="CX12" s="624"/>
      <c r="CY12" s="625"/>
      <c r="CZ12" s="626">
        <v>2.4</v>
      </c>
      <c r="DA12" s="626"/>
      <c r="DB12" s="626"/>
      <c r="DC12" s="626"/>
      <c r="DD12" s="632" t="s">
        <v>122</v>
      </c>
      <c r="DE12" s="624"/>
      <c r="DF12" s="624"/>
      <c r="DG12" s="624"/>
      <c r="DH12" s="624"/>
      <c r="DI12" s="624"/>
      <c r="DJ12" s="624"/>
      <c r="DK12" s="624"/>
      <c r="DL12" s="624"/>
      <c r="DM12" s="624"/>
      <c r="DN12" s="624"/>
      <c r="DO12" s="624"/>
      <c r="DP12" s="625"/>
      <c r="DQ12" s="632">
        <v>51117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39303</v>
      </c>
      <c r="BH13" s="624"/>
      <c r="BI13" s="624"/>
      <c r="BJ13" s="624"/>
      <c r="BK13" s="624"/>
      <c r="BL13" s="624"/>
      <c r="BM13" s="624"/>
      <c r="BN13" s="625"/>
      <c r="BO13" s="626">
        <v>36.799999999999997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247955</v>
      </c>
      <c r="CS13" s="624"/>
      <c r="CT13" s="624"/>
      <c r="CU13" s="624"/>
      <c r="CV13" s="624"/>
      <c r="CW13" s="624"/>
      <c r="CX13" s="624"/>
      <c r="CY13" s="625"/>
      <c r="CZ13" s="626">
        <v>8.3000000000000007</v>
      </c>
      <c r="DA13" s="626"/>
      <c r="DB13" s="626"/>
      <c r="DC13" s="626"/>
      <c r="DD13" s="632">
        <v>90608</v>
      </c>
      <c r="DE13" s="624"/>
      <c r="DF13" s="624"/>
      <c r="DG13" s="624"/>
      <c r="DH13" s="624"/>
      <c r="DI13" s="624"/>
      <c r="DJ13" s="624"/>
      <c r="DK13" s="624"/>
      <c r="DL13" s="624"/>
      <c r="DM13" s="624"/>
      <c r="DN13" s="624"/>
      <c r="DO13" s="624"/>
      <c r="DP13" s="625"/>
      <c r="DQ13" s="632">
        <v>146609</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243</v>
      </c>
      <c r="S14" s="624"/>
      <c r="T14" s="624"/>
      <c r="U14" s="624"/>
      <c r="V14" s="624"/>
      <c r="W14" s="624"/>
      <c r="X14" s="624"/>
      <c r="Y14" s="625"/>
      <c r="Z14" s="626">
        <v>0</v>
      </c>
      <c r="AA14" s="626"/>
      <c r="AB14" s="626"/>
      <c r="AC14" s="626"/>
      <c r="AD14" s="627">
        <v>243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2988</v>
      </c>
      <c r="BH14" s="624"/>
      <c r="BI14" s="624"/>
      <c r="BJ14" s="624"/>
      <c r="BK14" s="624"/>
      <c r="BL14" s="624"/>
      <c r="BM14" s="624"/>
      <c r="BN14" s="625"/>
      <c r="BO14" s="626">
        <v>2.8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80700</v>
      </c>
      <c r="CS14" s="624"/>
      <c r="CT14" s="624"/>
      <c r="CU14" s="624"/>
      <c r="CV14" s="624"/>
      <c r="CW14" s="624"/>
      <c r="CX14" s="624"/>
      <c r="CY14" s="625"/>
      <c r="CZ14" s="626">
        <v>2.7</v>
      </c>
      <c r="DA14" s="626"/>
      <c r="DB14" s="626"/>
      <c r="DC14" s="626"/>
      <c r="DD14" s="632" t="s">
        <v>122</v>
      </c>
      <c r="DE14" s="624"/>
      <c r="DF14" s="624"/>
      <c r="DG14" s="624"/>
      <c r="DH14" s="624"/>
      <c r="DI14" s="624"/>
      <c r="DJ14" s="624"/>
      <c r="DK14" s="624"/>
      <c r="DL14" s="624"/>
      <c r="DM14" s="624"/>
      <c r="DN14" s="624"/>
      <c r="DO14" s="624"/>
      <c r="DP14" s="625"/>
      <c r="DQ14" s="632">
        <v>80700</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7017</v>
      </c>
      <c r="BH15" s="624"/>
      <c r="BI15" s="624"/>
      <c r="BJ15" s="624"/>
      <c r="BK15" s="624"/>
      <c r="BL15" s="624"/>
      <c r="BM15" s="624"/>
      <c r="BN15" s="625"/>
      <c r="BO15" s="626">
        <v>6.6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165770</v>
      </c>
      <c r="CS15" s="624"/>
      <c r="CT15" s="624"/>
      <c r="CU15" s="624"/>
      <c r="CV15" s="624"/>
      <c r="CW15" s="624"/>
      <c r="CX15" s="624"/>
      <c r="CY15" s="625"/>
      <c r="CZ15" s="626">
        <v>5.5</v>
      </c>
      <c r="DA15" s="626"/>
      <c r="DB15" s="626"/>
      <c r="DC15" s="626"/>
      <c r="DD15" s="632" t="s">
        <v>122</v>
      </c>
      <c r="DE15" s="624"/>
      <c r="DF15" s="624"/>
      <c r="DG15" s="624"/>
      <c r="DH15" s="624"/>
      <c r="DI15" s="624"/>
      <c r="DJ15" s="624"/>
      <c r="DK15" s="624"/>
      <c r="DL15" s="624"/>
      <c r="DM15" s="624"/>
      <c r="DN15" s="624"/>
      <c r="DO15" s="624"/>
      <c r="DP15" s="625"/>
      <c r="DQ15" s="632">
        <v>132440</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2925</v>
      </c>
      <c r="S16" s="624"/>
      <c r="T16" s="624"/>
      <c r="U16" s="624"/>
      <c r="V16" s="624"/>
      <c r="W16" s="624"/>
      <c r="X16" s="624"/>
      <c r="Y16" s="625"/>
      <c r="Z16" s="626">
        <v>0.1</v>
      </c>
      <c r="AA16" s="626"/>
      <c r="AB16" s="626"/>
      <c r="AC16" s="626"/>
      <c r="AD16" s="627">
        <v>2925</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2342</v>
      </c>
      <c r="S17" s="624"/>
      <c r="T17" s="624"/>
      <c r="U17" s="624"/>
      <c r="V17" s="624"/>
      <c r="W17" s="624"/>
      <c r="X17" s="624"/>
      <c r="Y17" s="625"/>
      <c r="Z17" s="626">
        <v>0.1</v>
      </c>
      <c r="AA17" s="626"/>
      <c r="AB17" s="626"/>
      <c r="AC17" s="626"/>
      <c r="AD17" s="627">
        <v>2342</v>
      </c>
      <c r="AE17" s="627"/>
      <c r="AF17" s="627"/>
      <c r="AG17" s="627"/>
      <c r="AH17" s="627"/>
      <c r="AI17" s="627"/>
      <c r="AJ17" s="627"/>
      <c r="AK17" s="627"/>
      <c r="AL17" s="628">
        <v>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515666</v>
      </c>
      <c r="CS17" s="624"/>
      <c r="CT17" s="624"/>
      <c r="CU17" s="624"/>
      <c r="CV17" s="624"/>
      <c r="CW17" s="624"/>
      <c r="CX17" s="624"/>
      <c r="CY17" s="625"/>
      <c r="CZ17" s="626">
        <v>17.2</v>
      </c>
      <c r="DA17" s="626"/>
      <c r="DB17" s="626"/>
      <c r="DC17" s="626"/>
      <c r="DD17" s="632" t="s">
        <v>122</v>
      </c>
      <c r="DE17" s="624"/>
      <c r="DF17" s="624"/>
      <c r="DG17" s="624"/>
      <c r="DH17" s="624"/>
      <c r="DI17" s="624"/>
      <c r="DJ17" s="624"/>
      <c r="DK17" s="624"/>
      <c r="DL17" s="624"/>
      <c r="DM17" s="624"/>
      <c r="DN17" s="624"/>
      <c r="DO17" s="624"/>
      <c r="DP17" s="625"/>
      <c r="DQ17" s="632">
        <v>434395</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577</v>
      </c>
      <c r="S18" s="624"/>
      <c r="T18" s="624"/>
      <c r="U18" s="624"/>
      <c r="V18" s="624"/>
      <c r="W18" s="624"/>
      <c r="X18" s="624"/>
      <c r="Y18" s="625"/>
      <c r="Z18" s="626">
        <v>0</v>
      </c>
      <c r="AA18" s="626"/>
      <c r="AB18" s="626"/>
      <c r="AC18" s="626"/>
      <c r="AD18" s="627">
        <v>577</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577</v>
      </c>
      <c r="S19" s="624"/>
      <c r="T19" s="624"/>
      <c r="U19" s="624"/>
      <c r="V19" s="624"/>
      <c r="W19" s="624"/>
      <c r="X19" s="624"/>
      <c r="Y19" s="625"/>
      <c r="Z19" s="626">
        <v>0</v>
      </c>
      <c r="AA19" s="626"/>
      <c r="AB19" s="626"/>
      <c r="AC19" s="626"/>
      <c r="AD19" s="627">
        <v>577</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3002625</v>
      </c>
      <c r="CS20" s="624"/>
      <c r="CT20" s="624"/>
      <c r="CU20" s="624"/>
      <c r="CV20" s="624"/>
      <c r="CW20" s="624"/>
      <c r="CX20" s="624"/>
      <c r="CY20" s="625"/>
      <c r="CZ20" s="626">
        <v>100</v>
      </c>
      <c r="DA20" s="626"/>
      <c r="DB20" s="626"/>
      <c r="DC20" s="626"/>
      <c r="DD20" s="632">
        <v>495133</v>
      </c>
      <c r="DE20" s="624"/>
      <c r="DF20" s="624"/>
      <c r="DG20" s="624"/>
      <c r="DH20" s="624"/>
      <c r="DI20" s="624"/>
      <c r="DJ20" s="624"/>
      <c r="DK20" s="624"/>
      <c r="DL20" s="624"/>
      <c r="DM20" s="624"/>
      <c r="DN20" s="624"/>
      <c r="DO20" s="624"/>
      <c r="DP20" s="625"/>
      <c r="DQ20" s="632">
        <v>1804534</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1626880</v>
      </c>
      <c r="S21" s="624"/>
      <c r="T21" s="624"/>
      <c r="U21" s="624"/>
      <c r="V21" s="624"/>
      <c r="W21" s="624"/>
      <c r="X21" s="624"/>
      <c r="Y21" s="625"/>
      <c r="Z21" s="626">
        <v>53.1</v>
      </c>
      <c r="AA21" s="626"/>
      <c r="AB21" s="626"/>
      <c r="AC21" s="626"/>
      <c r="AD21" s="627">
        <v>1531720</v>
      </c>
      <c r="AE21" s="627"/>
      <c r="AF21" s="627"/>
      <c r="AG21" s="627"/>
      <c r="AH21" s="627"/>
      <c r="AI21" s="627"/>
      <c r="AJ21" s="627"/>
      <c r="AK21" s="627"/>
      <c r="AL21" s="628">
        <v>89.3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1531720</v>
      </c>
      <c r="S22" s="624"/>
      <c r="T22" s="624"/>
      <c r="U22" s="624"/>
      <c r="V22" s="624"/>
      <c r="W22" s="624"/>
      <c r="X22" s="624"/>
      <c r="Y22" s="625"/>
      <c r="Z22" s="626">
        <v>50</v>
      </c>
      <c r="AA22" s="626"/>
      <c r="AB22" s="626"/>
      <c r="AC22" s="626"/>
      <c r="AD22" s="627">
        <v>1531720</v>
      </c>
      <c r="AE22" s="627"/>
      <c r="AF22" s="627"/>
      <c r="AG22" s="627"/>
      <c r="AH22" s="627"/>
      <c r="AI22" s="627"/>
      <c r="AJ22" s="627"/>
      <c r="AK22" s="627"/>
      <c r="AL22" s="628">
        <v>89.3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95160</v>
      </c>
      <c r="S23" s="624"/>
      <c r="T23" s="624"/>
      <c r="U23" s="624"/>
      <c r="V23" s="624"/>
      <c r="W23" s="624"/>
      <c r="X23" s="624"/>
      <c r="Y23" s="625"/>
      <c r="Z23" s="626">
        <v>3.1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1068221</v>
      </c>
      <c r="CS24" s="613"/>
      <c r="CT24" s="613"/>
      <c r="CU24" s="613"/>
      <c r="CV24" s="613"/>
      <c r="CW24" s="613"/>
      <c r="CX24" s="613"/>
      <c r="CY24" s="614"/>
      <c r="CZ24" s="617">
        <v>35.6</v>
      </c>
      <c r="DA24" s="618"/>
      <c r="DB24" s="618"/>
      <c r="DC24" s="634"/>
      <c r="DD24" s="658">
        <v>888580</v>
      </c>
      <c r="DE24" s="613"/>
      <c r="DF24" s="613"/>
      <c r="DG24" s="613"/>
      <c r="DH24" s="613"/>
      <c r="DI24" s="613"/>
      <c r="DJ24" s="613"/>
      <c r="DK24" s="614"/>
      <c r="DL24" s="658">
        <v>867221</v>
      </c>
      <c r="DM24" s="613"/>
      <c r="DN24" s="613"/>
      <c r="DO24" s="613"/>
      <c r="DP24" s="613"/>
      <c r="DQ24" s="613"/>
      <c r="DR24" s="613"/>
      <c r="DS24" s="613"/>
      <c r="DT24" s="613"/>
      <c r="DU24" s="613"/>
      <c r="DV24" s="614"/>
      <c r="DW24" s="617">
        <v>50.6</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1805775</v>
      </c>
      <c r="S25" s="624"/>
      <c r="T25" s="624"/>
      <c r="U25" s="624"/>
      <c r="V25" s="624"/>
      <c r="W25" s="624"/>
      <c r="X25" s="624"/>
      <c r="Y25" s="625"/>
      <c r="Z25" s="626">
        <v>59</v>
      </c>
      <c r="AA25" s="626"/>
      <c r="AB25" s="626"/>
      <c r="AC25" s="626"/>
      <c r="AD25" s="627">
        <v>1710615</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456724</v>
      </c>
      <c r="CS25" s="655"/>
      <c r="CT25" s="655"/>
      <c r="CU25" s="655"/>
      <c r="CV25" s="655"/>
      <c r="CW25" s="655"/>
      <c r="CX25" s="655"/>
      <c r="CY25" s="656"/>
      <c r="CZ25" s="628">
        <v>15.2</v>
      </c>
      <c r="DA25" s="653"/>
      <c r="DB25" s="653"/>
      <c r="DC25" s="657"/>
      <c r="DD25" s="632">
        <v>417803</v>
      </c>
      <c r="DE25" s="655"/>
      <c r="DF25" s="655"/>
      <c r="DG25" s="655"/>
      <c r="DH25" s="655"/>
      <c r="DI25" s="655"/>
      <c r="DJ25" s="655"/>
      <c r="DK25" s="656"/>
      <c r="DL25" s="632">
        <v>414663</v>
      </c>
      <c r="DM25" s="655"/>
      <c r="DN25" s="655"/>
      <c r="DO25" s="655"/>
      <c r="DP25" s="655"/>
      <c r="DQ25" s="655"/>
      <c r="DR25" s="655"/>
      <c r="DS25" s="655"/>
      <c r="DT25" s="655"/>
      <c r="DU25" s="655"/>
      <c r="DV25" s="656"/>
      <c r="DW25" s="628">
        <v>24.2</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305645</v>
      </c>
      <c r="CS26" s="624"/>
      <c r="CT26" s="624"/>
      <c r="CU26" s="624"/>
      <c r="CV26" s="624"/>
      <c r="CW26" s="624"/>
      <c r="CX26" s="624"/>
      <c r="CY26" s="625"/>
      <c r="CZ26" s="628">
        <v>10.199999999999999</v>
      </c>
      <c r="DA26" s="653"/>
      <c r="DB26" s="653"/>
      <c r="DC26" s="657"/>
      <c r="DD26" s="632">
        <v>269718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16198</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106731</v>
      </c>
      <c r="BH27" s="624"/>
      <c r="BI27" s="624"/>
      <c r="BJ27" s="624"/>
      <c r="BK27" s="624"/>
      <c r="BL27" s="624"/>
      <c r="BM27" s="624"/>
      <c r="BN27" s="625"/>
      <c r="BO27" s="626">
        <v>100</v>
      </c>
      <c r="BP27" s="626"/>
      <c r="BQ27" s="626"/>
      <c r="BR27" s="626"/>
      <c r="BS27" s="627">
        <v>781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95831</v>
      </c>
      <c r="CS27" s="655"/>
      <c r="CT27" s="655"/>
      <c r="CU27" s="655"/>
      <c r="CV27" s="655"/>
      <c r="CW27" s="655"/>
      <c r="CX27" s="655"/>
      <c r="CY27" s="656"/>
      <c r="CZ27" s="628">
        <v>3.2</v>
      </c>
      <c r="DA27" s="653"/>
      <c r="DB27" s="653"/>
      <c r="DC27" s="657"/>
      <c r="DD27" s="632">
        <v>36382</v>
      </c>
      <c r="DE27" s="655"/>
      <c r="DF27" s="655"/>
      <c r="DG27" s="655"/>
      <c r="DH27" s="655"/>
      <c r="DI27" s="655"/>
      <c r="DJ27" s="655"/>
      <c r="DK27" s="656"/>
      <c r="DL27" s="632">
        <v>18163</v>
      </c>
      <c r="DM27" s="655"/>
      <c r="DN27" s="655"/>
      <c r="DO27" s="655"/>
      <c r="DP27" s="655"/>
      <c r="DQ27" s="655"/>
      <c r="DR27" s="655"/>
      <c r="DS27" s="655"/>
      <c r="DT27" s="655"/>
      <c r="DU27" s="655"/>
      <c r="DV27" s="656"/>
      <c r="DW27" s="628">
        <v>1.1000000000000001</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109361</v>
      </c>
      <c r="S28" s="624"/>
      <c r="T28" s="624"/>
      <c r="U28" s="624"/>
      <c r="V28" s="624"/>
      <c r="W28" s="624"/>
      <c r="X28" s="624"/>
      <c r="Y28" s="625"/>
      <c r="Z28" s="626">
        <v>3.6</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515666</v>
      </c>
      <c r="CS28" s="624"/>
      <c r="CT28" s="624"/>
      <c r="CU28" s="624"/>
      <c r="CV28" s="624"/>
      <c r="CW28" s="624"/>
      <c r="CX28" s="624"/>
      <c r="CY28" s="625"/>
      <c r="CZ28" s="628">
        <v>17.2</v>
      </c>
      <c r="DA28" s="653"/>
      <c r="DB28" s="653"/>
      <c r="DC28" s="657"/>
      <c r="DD28" s="632">
        <v>434395</v>
      </c>
      <c r="DE28" s="624"/>
      <c r="DF28" s="624"/>
      <c r="DG28" s="624"/>
      <c r="DH28" s="624"/>
      <c r="DI28" s="624"/>
      <c r="DJ28" s="624"/>
      <c r="DK28" s="625"/>
      <c r="DL28" s="632">
        <v>434395</v>
      </c>
      <c r="DM28" s="624"/>
      <c r="DN28" s="624"/>
      <c r="DO28" s="624"/>
      <c r="DP28" s="624"/>
      <c r="DQ28" s="624"/>
      <c r="DR28" s="624"/>
      <c r="DS28" s="624"/>
      <c r="DT28" s="624"/>
      <c r="DU28" s="624"/>
      <c r="DV28" s="625"/>
      <c r="DW28" s="628">
        <v>25.3</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873</v>
      </c>
      <c r="S29" s="624"/>
      <c r="T29" s="624"/>
      <c r="U29" s="624"/>
      <c r="V29" s="624"/>
      <c r="W29" s="624"/>
      <c r="X29" s="624"/>
      <c r="Y29" s="625"/>
      <c r="Z29" s="626">
        <v>0</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515664</v>
      </c>
      <c r="CS29" s="655"/>
      <c r="CT29" s="655"/>
      <c r="CU29" s="655"/>
      <c r="CV29" s="655"/>
      <c r="CW29" s="655"/>
      <c r="CX29" s="655"/>
      <c r="CY29" s="656"/>
      <c r="CZ29" s="628">
        <v>17.2</v>
      </c>
      <c r="DA29" s="653"/>
      <c r="DB29" s="653"/>
      <c r="DC29" s="657"/>
      <c r="DD29" s="632">
        <v>434393</v>
      </c>
      <c r="DE29" s="655"/>
      <c r="DF29" s="655"/>
      <c r="DG29" s="655"/>
      <c r="DH29" s="655"/>
      <c r="DI29" s="655"/>
      <c r="DJ29" s="655"/>
      <c r="DK29" s="656"/>
      <c r="DL29" s="632">
        <v>434393</v>
      </c>
      <c r="DM29" s="655"/>
      <c r="DN29" s="655"/>
      <c r="DO29" s="655"/>
      <c r="DP29" s="655"/>
      <c r="DQ29" s="655"/>
      <c r="DR29" s="655"/>
      <c r="DS29" s="655"/>
      <c r="DT29" s="655"/>
      <c r="DU29" s="655"/>
      <c r="DV29" s="656"/>
      <c r="DW29" s="628">
        <v>25.3</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153886</v>
      </c>
      <c r="S30" s="624"/>
      <c r="T30" s="624"/>
      <c r="U30" s="624"/>
      <c r="V30" s="624"/>
      <c r="W30" s="624"/>
      <c r="X30" s="624"/>
      <c r="Y30" s="625"/>
      <c r="Z30" s="626">
        <v>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503432</v>
      </c>
      <c r="CS30" s="624"/>
      <c r="CT30" s="624"/>
      <c r="CU30" s="624"/>
      <c r="CV30" s="624"/>
      <c r="CW30" s="624"/>
      <c r="CX30" s="624"/>
      <c r="CY30" s="625"/>
      <c r="CZ30" s="628">
        <v>16.8</v>
      </c>
      <c r="DA30" s="653"/>
      <c r="DB30" s="653"/>
      <c r="DC30" s="657"/>
      <c r="DD30" s="632">
        <v>426477</v>
      </c>
      <c r="DE30" s="624"/>
      <c r="DF30" s="624"/>
      <c r="DG30" s="624"/>
      <c r="DH30" s="624"/>
      <c r="DI30" s="624"/>
      <c r="DJ30" s="624"/>
      <c r="DK30" s="625"/>
      <c r="DL30" s="632">
        <v>426477</v>
      </c>
      <c r="DM30" s="624"/>
      <c r="DN30" s="624"/>
      <c r="DO30" s="624"/>
      <c r="DP30" s="624"/>
      <c r="DQ30" s="624"/>
      <c r="DR30" s="624"/>
      <c r="DS30" s="624"/>
      <c r="DT30" s="624"/>
      <c r="DU30" s="624"/>
      <c r="DV30" s="625"/>
      <c r="DW30" s="628">
        <v>24.9</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7"/>
      <c r="AV31" s="217"/>
      <c r="AW31" s="217"/>
      <c r="AX31" s="609" t="s">
        <v>177</v>
      </c>
      <c r="AY31" s="610"/>
      <c r="AZ31" s="610"/>
      <c r="BA31" s="610"/>
      <c r="BB31" s="610"/>
      <c r="BC31" s="610"/>
      <c r="BD31" s="610"/>
      <c r="BE31" s="610"/>
      <c r="BF31" s="611"/>
      <c r="BG31" s="679">
        <v>99.8</v>
      </c>
      <c r="BH31" s="667"/>
      <c r="BI31" s="667"/>
      <c r="BJ31" s="667"/>
      <c r="BK31" s="667"/>
      <c r="BL31" s="667"/>
      <c r="BM31" s="618">
        <v>99.6</v>
      </c>
      <c r="BN31" s="667"/>
      <c r="BO31" s="667"/>
      <c r="BP31" s="667"/>
      <c r="BQ31" s="668"/>
      <c r="BR31" s="679">
        <v>100</v>
      </c>
      <c r="BS31" s="667"/>
      <c r="BT31" s="667"/>
      <c r="BU31" s="667"/>
      <c r="BV31" s="667"/>
      <c r="BW31" s="667"/>
      <c r="BX31" s="618">
        <v>99.7</v>
      </c>
      <c r="BY31" s="667"/>
      <c r="BZ31" s="667"/>
      <c r="CA31" s="667"/>
      <c r="CB31" s="668"/>
      <c r="CD31" s="661"/>
      <c r="CE31" s="662"/>
      <c r="CF31" s="620" t="s">
        <v>300</v>
      </c>
      <c r="CG31" s="621"/>
      <c r="CH31" s="621"/>
      <c r="CI31" s="621"/>
      <c r="CJ31" s="621"/>
      <c r="CK31" s="621"/>
      <c r="CL31" s="621"/>
      <c r="CM31" s="621"/>
      <c r="CN31" s="621"/>
      <c r="CO31" s="621"/>
      <c r="CP31" s="621"/>
      <c r="CQ31" s="622"/>
      <c r="CR31" s="623">
        <v>12232</v>
      </c>
      <c r="CS31" s="655"/>
      <c r="CT31" s="655"/>
      <c r="CU31" s="655"/>
      <c r="CV31" s="655"/>
      <c r="CW31" s="655"/>
      <c r="CX31" s="655"/>
      <c r="CY31" s="656"/>
      <c r="CZ31" s="628">
        <v>0.4</v>
      </c>
      <c r="DA31" s="653"/>
      <c r="DB31" s="653"/>
      <c r="DC31" s="657"/>
      <c r="DD31" s="632">
        <v>7916</v>
      </c>
      <c r="DE31" s="655"/>
      <c r="DF31" s="655"/>
      <c r="DG31" s="655"/>
      <c r="DH31" s="655"/>
      <c r="DI31" s="655"/>
      <c r="DJ31" s="655"/>
      <c r="DK31" s="656"/>
      <c r="DL31" s="632">
        <v>7916</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101738</v>
      </c>
      <c r="S32" s="624"/>
      <c r="T32" s="624"/>
      <c r="U32" s="624"/>
      <c r="V32" s="624"/>
      <c r="W32" s="624"/>
      <c r="X32" s="624"/>
      <c r="Y32" s="625"/>
      <c r="Z32" s="626">
        <v>3.3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3" t="s">
        <v>302</v>
      </c>
      <c r="AX32" s="620" t="s">
        <v>303</v>
      </c>
      <c r="AY32" s="621"/>
      <c r="AZ32" s="621"/>
      <c r="BA32" s="621"/>
      <c r="BB32" s="621"/>
      <c r="BC32" s="621"/>
      <c r="BD32" s="621"/>
      <c r="BE32" s="621"/>
      <c r="BF32" s="622"/>
      <c r="BG32" s="680">
        <v>99.6</v>
      </c>
      <c r="BH32" s="655"/>
      <c r="BI32" s="655"/>
      <c r="BJ32" s="655"/>
      <c r="BK32" s="655"/>
      <c r="BL32" s="655"/>
      <c r="BM32" s="629">
        <v>99.2</v>
      </c>
      <c r="BN32" s="655"/>
      <c r="BO32" s="655"/>
      <c r="BP32" s="655"/>
      <c r="BQ32" s="678"/>
      <c r="BR32" s="680">
        <v>99.9</v>
      </c>
      <c r="BS32" s="655"/>
      <c r="BT32" s="655"/>
      <c r="BU32" s="655"/>
      <c r="BV32" s="655"/>
      <c r="BW32" s="655"/>
      <c r="BX32" s="629">
        <v>99.6</v>
      </c>
      <c r="BY32" s="655"/>
      <c r="BZ32" s="655"/>
      <c r="CA32" s="655"/>
      <c r="CB32" s="678"/>
      <c r="CD32" s="663"/>
      <c r="CE32" s="664"/>
      <c r="CF32" s="620" t="s">
        <v>304</v>
      </c>
      <c r="CG32" s="621"/>
      <c r="CH32" s="621"/>
      <c r="CI32" s="621"/>
      <c r="CJ32" s="621"/>
      <c r="CK32" s="621"/>
      <c r="CL32" s="621"/>
      <c r="CM32" s="621"/>
      <c r="CN32" s="621"/>
      <c r="CO32" s="621"/>
      <c r="CP32" s="621"/>
      <c r="CQ32" s="622"/>
      <c r="CR32" s="623">
        <v>2</v>
      </c>
      <c r="CS32" s="624"/>
      <c r="CT32" s="624"/>
      <c r="CU32" s="624"/>
      <c r="CV32" s="624"/>
      <c r="CW32" s="624"/>
      <c r="CX32" s="624"/>
      <c r="CY32" s="625"/>
      <c r="CZ32" s="628">
        <v>0</v>
      </c>
      <c r="DA32" s="653"/>
      <c r="DB32" s="653"/>
      <c r="DC32" s="657"/>
      <c r="DD32" s="632">
        <v>2</v>
      </c>
      <c r="DE32" s="624"/>
      <c r="DF32" s="624"/>
      <c r="DG32" s="624"/>
      <c r="DH32" s="624"/>
      <c r="DI32" s="624"/>
      <c r="DJ32" s="624"/>
      <c r="DK32" s="625"/>
      <c r="DL32" s="632">
        <v>2</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92185</v>
      </c>
      <c r="S33" s="624"/>
      <c r="T33" s="624"/>
      <c r="U33" s="624"/>
      <c r="V33" s="624"/>
      <c r="W33" s="624"/>
      <c r="X33" s="624"/>
      <c r="Y33" s="625"/>
      <c r="Z33" s="626">
        <v>3</v>
      </c>
      <c r="AA33" s="626"/>
      <c r="AB33" s="626"/>
      <c r="AC33" s="626"/>
      <c r="AD33" s="627">
        <v>3765</v>
      </c>
      <c r="AE33" s="627"/>
      <c r="AF33" s="627"/>
      <c r="AG33" s="627"/>
      <c r="AH33" s="627"/>
      <c r="AI33" s="627"/>
      <c r="AJ33" s="627"/>
      <c r="AK33" s="627"/>
      <c r="AL33" s="628">
        <v>0.2</v>
      </c>
      <c r="AM33" s="629"/>
      <c r="AN33" s="629"/>
      <c r="AO33" s="630"/>
      <c r="AP33" s="673"/>
      <c r="AQ33" s="674"/>
      <c r="AR33" s="674"/>
      <c r="AS33" s="674"/>
      <c r="AT33" s="677"/>
      <c r="AU33" s="218"/>
      <c r="AV33" s="218"/>
      <c r="AW33" s="218"/>
      <c r="AX33" s="644" t="s">
        <v>306</v>
      </c>
      <c r="AY33" s="645"/>
      <c r="AZ33" s="645"/>
      <c r="BA33" s="645"/>
      <c r="BB33" s="645"/>
      <c r="BC33" s="645"/>
      <c r="BD33" s="645"/>
      <c r="BE33" s="645"/>
      <c r="BF33" s="646"/>
      <c r="BG33" s="681">
        <v>100</v>
      </c>
      <c r="BH33" s="682"/>
      <c r="BI33" s="682"/>
      <c r="BJ33" s="682"/>
      <c r="BK33" s="682"/>
      <c r="BL33" s="682"/>
      <c r="BM33" s="683">
        <v>100</v>
      </c>
      <c r="BN33" s="682"/>
      <c r="BO33" s="682"/>
      <c r="BP33" s="682"/>
      <c r="BQ33" s="684"/>
      <c r="BR33" s="681">
        <v>100</v>
      </c>
      <c r="BS33" s="682"/>
      <c r="BT33" s="682"/>
      <c r="BU33" s="682"/>
      <c r="BV33" s="682"/>
      <c r="BW33" s="682"/>
      <c r="BX33" s="683">
        <v>100</v>
      </c>
      <c r="BY33" s="682"/>
      <c r="BZ33" s="682"/>
      <c r="CA33" s="682"/>
      <c r="CB33" s="684"/>
      <c r="CD33" s="620" t="s">
        <v>307</v>
      </c>
      <c r="CE33" s="621"/>
      <c r="CF33" s="621"/>
      <c r="CG33" s="621"/>
      <c r="CH33" s="621"/>
      <c r="CI33" s="621"/>
      <c r="CJ33" s="621"/>
      <c r="CK33" s="621"/>
      <c r="CL33" s="621"/>
      <c r="CM33" s="621"/>
      <c r="CN33" s="621"/>
      <c r="CO33" s="621"/>
      <c r="CP33" s="621"/>
      <c r="CQ33" s="622"/>
      <c r="CR33" s="623">
        <v>1439271</v>
      </c>
      <c r="CS33" s="655"/>
      <c r="CT33" s="655"/>
      <c r="CU33" s="655"/>
      <c r="CV33" s="655"/>
      <c r="CW33" s="655"/>
      <c r="CX33" s="655"/>
      <c r="CY33" s="656"/>
      <c r="CZ33" s="628">
        <v>47.9</v>
      </c>
      <c r="DA33" s="653"/>
      <c r="DB33" s="653"/>
      <c r="DC33" s="657"/>
      <c r="DD33" s="632">
        <v>904528</v>
      </c>
      <c r="DE33" s="655"/>
      <c r="DF33" s="655"/>
      <c r="DG33" s="655"/>
      <c r="DH33" s="655"/>
      <c r="DI33" s="655"/>
      <c r="DJ33" s="655"/>
      <c r="DK33" s="656"/>
      <c r="DL33" s="632">
        <v>477229</v>
      </c>
      <c r="DM33" s="655"/>
      <c r="DN33" s="655"/>
      <c r="DO33" s="655"/>
      <c r="DP33" s="655"/>
      <c r="DQ33" s="655"/>
      <c r="DR33" s="655"/>
      <c r="DS33" s="655"/>
      <c r="DT33" s="655"/>
      <c r="DU33" s="655"/>
      <c r="DV33" s="656"/>
      <c r="DW33" s="628">
        <v>27.8</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9793</v>
      </c>
      <c r="S34" s="624"/>
      <c r="T34" s="624"/>
      <c r="U34" s="624"/>
      <c r="V34" s="624"/>
      <c r="W34" s="624"/>
      <c r="X34" s="624"/>
      <c r="Y34" s="625"/>
      <c r="Z34" s="626">
        <v>0.3</v>
      </c>
      <c r="AA34" s="626"/>
      <c r="AB34" s="626"/>
      <c r="AC34" s="626"/>
      <c r="AD34" s="627" t="s">
        <v>122</v>
      </c>
      <c r="AE34" s="627"/>
      <c r="AF34" s="627"/>
      <c r="AG34" s="627"/>
      <c r="AH34" s="627"/>
      <c r="AI34" s="627"/>
      <c r="AJ34" s="627"/>
      <c r="AK34" s="627"/>
      <c r="AL34" s="628" t="s">
        <v>122</v>
      </c>
      <c r="AM34" s="629"/>
      <c r="AN34" s="629"/>
      <c r="AO34" s="630"/>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20" t="s">
        <v>309</v>
      </c>
      <c r="CE34" s="621"/>
      <c r="CF34" s="621"/>
      <c r="CG34" s="621"/>
      <c r="CH34" s="621"/>
      <c r="CI34" s="621"/>
      <c r="CJ34" s="621"/>
      <c r="CK34" s="621"/>
      <c r="CL34" s="621"/>
      <c r="CM34" s="621"/>
      <c r="CN34" s="621"/>
      <c r="CO34" s="621"/>
      <c r="CP34" s="621"/>
      <c r="CQ34" s="622"/>
      <c r="CR34" s="623">
        <v>345547</v>
      </c>
      <c r="CS34" s="624"/>
      <c r="CT34" s="624"/>
      <c r="CU34" s="624"/>
      <c r="CV34" s="624"/>
      <c r="CW34" s="624"/>
      <c r="CX34" s="624"/>
      <c r="CY34" s="625"/>
      <c r="CZ34" s="628">
        <v>11.5</v>
      </c>
      <c r="DA34" s="653"/>
      <c r="DB34" s="653"/>
      <c r="DC34" s="657"/>
      <c r="DD34" s="632">
        <v>193658</v>
      </c>
      <c r="DE34" s="624"/>
      <c r="DF34" s="624"/>
      <c r="DG34" s="624"/>
      <c r="DH34" s="624"/>
      <c r="DI34" s="624"/>
      <c r="DJ34" s="624"/>
      <c r="DK34" s="625"/>
      <c r="DL34" s="632">
        <v>158122</v>
      </c>
      <c r="DM34" s="624"/>
      <c r="DN34" s="624"/>
      <c r="DO34" s="624"/>
      <c r="DP34" s="624"/>
      <c r="DQ34" s="624"/>
      <c r="DR34" s="624"/>
      <c r="DS34" s="624"/>
      <c r="DT34" s="624"/>
      <c r="DU34" s="624"/>
      <c r="DV34" s="625"/>
      <c r="DW34" s="628">
        <v>9.1999999999999993</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171296</v>
      </c>
      <c r="S35" s="624"/>
      <c r="T35" s="624"/>
      <c r="U35" s="624"/>
      <c r="V35" s="624"/>
      <c r="W35" s="624"/>
      <c r="X35" s="624"/>
      <c r="Y35" s="625"/>
      <c r="Z35" s="626">
        <v>5.6</v>
      </c>
      <c r="AA35" s="626"/>
      <c r="AB35" s="626"/>
      <c r="AC35" s="626"/>
      <c r="AD35" s="627" t="s">
        <v>122</v>
      </c>
      <c r="AE35" s="627"/>
      <c r="AF35" s="627"/>
      <c r="AG35" s="627"/>
      <c r="AH35" s="627"/>
      <c r="AI35" s="627"/>
      <c r="AJ35" s="627"/>
      <c r="AK35" s="627"/>
      <c r="AL35" s="628" t="s">
        <v>122</v>
      </c>
      <c r="AM35" s="629"/>
      <c r="AN35" s="629"/>
      <c r="AO35" s="630"/>
      <c r="AP35" s="221"/>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143663</v>
      </c>
      <c r="CS35" s="655"/>
      <c r="CT35" s="655"/>
      <c r="CU35" s="655"/>
      <c r="CV35" s="655"/>
      <c r="CW35" s="655"/>
      <c r="CX35" s="655"/>
      <c r="CY35" s="656"/>
      <c r="CZ35" s="628">
        <v>4.8</v>
      </c>
      <c r="DA35" s="653"/>
      <c r="DB35" s="653"/>
      <c r="DC35" s="657"/>
      <c r="DD35" s="632">
        <v>108870</v>
      </c>
      <c r="DE35" s="655"/>
      <c r="DF35" s="655"/>
      <c r="DG35" s="655"/>
      <c r="DH35" s="655"/>
      <c r="DI35" s="655"/>
      <c r="DJ35" s="655"/>
      <c r="DK35" s="656"/>
      <c r="DL35" s="632">
        <v>67226</v>
      </c>
      <c r="DM35" s="655"/>
      <c r="DN35" s="655"/>
      <c r="DO35" s="655"/>
      <c r="DP35" s="655"/>
      <c r="DQ35" s="655"/>
      <c r="DR35" s="655"/>
      <c r="DS35" s="655"/>
      <c r="DT35" s="655"/>
      <c r="DU35" s="655"/>
      <c r="DV35" s="656"/>
      <c r="DW35" s="628">
        <v>3.9</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44776</v>
      </c>
      <c r="S36" s="624"/>
      <c r="T36" s="624"/>
      <c r="U36" s="624"/>
      <c r="V36" s="624"/>
      <c r="W36" s="624"/>
      <c r="X36" s="624"/>
      <c r="Y36" s="625"/>
      <c r="Z36" s="626">
        <v>1.5</v>
      </c>
      <c r="AA36" s="626"/>
      <c r="AB36" s="626"/>
      <c r="AC36" s="626"/>
      <c r="AD36" s="627" t="s">
        <v>122</v>
      </c>
      <c r="AE36" s="627"/>
      <c r="AF36" s="627"/>
      <c r="AG36" s="627"/>
      <c r="AH36" s="627"/>
      <c r="AI36" s="627"/>
      <c r="AJ36" s="627"/>
      <c r="AK36" s="627"/>
      <c r="AL36" s="628" t="s">
        <v>122</v>
      </c>
      <c r="AM36" s="629"/>
      <c r="AN36" s="629"/>
      <c r="AO36" s="630"/>
      <c r="AP36" s="221"/>
      <c r="AQ36" s="689" t="s">
        <v>315</v>
      </c>
      <c r="AR36" s="690"/>
      <c r="AS36" s="690"/>
      <c r="AT36" s="690"/>
      <c r="AU36" s="690"/>
      <c r="AV36" s="690"/>
      <c r="AW36" s="690"/>
      <c r="AX36" s="690"/>
      <c r="AY36" s="691"/>
      <c r="AZ36" s="612">
        <v>150406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3152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606769</v>
      </c>
      <c r="CS36" s="624"/>
      <c r="CT36" s="624"/>
      <c r="CU36" s="624"/>
      <c r="CV36" s="624"/>
      <c r="CW36" s="624"/>
      <c r="CX36" s="624"/>
      <c r="CY36" s="625"/>
      <c r="CZ36" s="628">
        <v>20.2</v>
      </c>
      <c r="DA36" s="653"/>
      <c r="DB36" s="653"/>
      <c r="DC36" s="657"/>
      <c r="DD36" s="632">
        <v>320180</v>
      </c>
      <c r="DE36" s="624"/>
      <c r="DF36" s="624"/>
      <c r="DG36" s="624"/>
      <c r="DH36" s="624"/>
      <c r="DI36" s="624"/>
      <c r="DJ36" s="624"/>
      <c r="DK36" s="625"/>
      <c r="DL36" s="632">
        <v>202677</v>
      </c>
      <c r="DM36" s="624"/>
      <c r="DN36" s="624"/>
      <c r="DO36" s="624"/>
      <c r="DP36" s="624"/>
      <c r="DQ36" s="624"/>
      <c r="DR36" s="624"/>
      <c r="DS36" s="624"/>
      <c r="DT36" s="624"/>
      <c r="DU36" s="624"/>
      <c r="DV36" s="625"/>
      <c r="DW36" s="628">
        <v>11.8</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79490</v>
      </c>
      <c r="S37" s="624"/>
      <c r="T37" s="624"/>
      <c r="U37" s="624"/>
      <c r="V37" s="624"/>
      <c r="W37" s="624"/>
      <c r="X37" s="624"/>
      <c r="Y37" s="625"/>
      <c r="Z37" s="626">
        <v>2.6</v>
      </c>
      <c r="AA37" s="626"/>
      <c r="AB37" s="626"/>
      <c r="AC37" s="626"/>
      <c r="AD37" s="627">
        <v>4</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55942</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-1236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110063</v>
      </c>
      <c r="CS37" s="655"/>
      <c r="CT37" s="655"/>
      <c r="CU37" s="655"/>
      <c r="CV37" s="655"/>
      <c r="CW37" s="655"/>
      <c r="CX37" s="655"/>
      <c r="CY37" s="656"/>
      <c r="CZ37" s="628">
        <v>3.7</v>
      </c>
      <c r="DA37" s="653"/>
      <c r="DB37" s="653"/>
      <c r="DC37" s="657"/>
      <c r="DD37" s="632">
        <v>105198</v>
      </c>
      <c r="DE37" s="655"/>
      <c r="DF37" s="655"/>
      <c r="DG37" s="655"/>
      <c r="DH37" s="655"/>
      <c r="DI37" s="655"/>
      <c r="DJ37" s="655"/>
      <c r="DK37" s="656"/>
      <c r="DL37" s="632">
        <v>99442</v>
      </c>
      <c r="DM37" s="655"/>
      <c r="DN37" s="655"/>
      <c r="DO37" s="655"/>
      <c r="DP37" s="655"/>
      <c r="DQ37" s="655"/>
      <c r="DR37" s="655"/>
      <c r="DS37" s="655"/>
      <c r="DT37" s="655"/>
      <c r="DU37" s="655"/>
      <c r="DV37" s="656"/>
      <c r="DW37" s="628">
        <v>5.8</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477500</v>
      </c>
      <c r="S38" s="624"/>
      <c r="T38" s="624"/>
      <c r="U38" s="624"/>
      <c r="V38" s="624"/>
      <c r="W38" s="624"/>
      <c r="X38" s="624"/>
      <c r="Y38" s="625"/>
      <c r="Z38" s="626">
        <v>15.6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40066</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136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150406</v>
      </c>
      <c r="CS38" s="624"/>
      <c r="CT38" s="624"/>
      <c r="CU38" s="624"/>
      <c r="CV38" s="624"/>
      <c r="CW38" s="624"/>
      <c r="CX38" s="624"/>
      <c r="CY38" s="625"/>
      <c r="CZ38" s="628">
        <v>5</v>
      </c>
      <c r="DA38" s="653"/>
      <c r="DB38" s="653"/>
      <c r="DC38" s="657"/>
      <c r="DD38" s="632">
        <v>144400</v>
      </c>
      <c r="DE38" s="624"/>
      <c r="DF38" s="624"/>
      <c r="DG38" s="624"/>
      <c r="DH38" s="624"/>
      <c r="DI38" s="624"/>
      <c r="DJ38" s="624"/>
      <c r="DK38" s="625"/>
      <c r="DL38" s="632">
        <v>49204</v>
      </c>
      <c r="DM38" s="624"/>
      <c r="DN38" s="624"/>
      <c r="DO38" s="624"/>
      <c r="DP38" s="624"/>
      <c r="DQ38" s="624"/>
      <c r="DR38" s="624"/>
      <c r="DS38" s="624"/>
      <c r="DT38" s="624"/>
      <c r="DU38" s="624"/>
      <c r="DV38" s="625"/>
      <c r="DW38" s="628">
        <v>2.9</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202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138086</v>
      </c>
      <c r="CS39" s="655"/>
      <c r="CT39" s="655"/>
      <c r="CU39" s="655"/>
      <c r="CV39" s="655"/>
      <c r="CW39" s="655"/>
      <c r="CX39" s="655"/>
      <c r="CY39" s="656"/>
      <c r="CZ39" s="628">
        <v>4.5999999999999996</v>
      </c>
      <c r="DA39" s="653"/>
      <c r="DB39" s="653"/>
      <c r="DC39" s="657"/>
      <c r="DD39" s="632">
        <v>132620</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2"/>
      <c r="BM40" s="621" t="s">
        <v>333</v>
      </c>
      <c r="BN40" s="621"/>
      <c r="BO40" s="621"/>
      <c r="BP40" s="621"/>
      <c r="BQ40" s="621"/>
      <c r="BR40" s="621"/>
      <c r="BS40" s="621"/>
      <c r="BT40" s="621"/>
      <c r="BU40" s="622"/>
      <c r="BV40" s="623">
        <v>111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54800</v>
      </c>
      <c r="CS40" s="624"/>
      <c r="CT40" s="624"/>
      <c r="CU40" s="624"/>
      <c r="CV40" s="624"/>
      <c r="CW40" s="624"/>
      <c r="CX40" s="624"/>
      <c r="CY40" s="625"/>
      <c r="CZ40" s="628">
        <v>1.8</v>
      </c>
      <c r="DA40" s="653"/>
      <c r="DB40" s="653"/>
      <c r="DC40" s="657"/>
      <c r="DD40" s="632">
        <v>4800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3062871</v>
      </c>
      <c r="S41" s="696"/>
      <c r="T41" s="696"/>
      <c r="U41" s="696"/>
      <c r="V41" s="696"/>
      <c r="W41" s="696"/>
      <c r="X41" s="696"/>
      <c r="Y41" s="700"/>
      <c r="Z41" s="701">
        <v>100</v>
      </c>
      <c r="AA41" s="701"/>
      <c r="AB41" s="701"/>
      <c r="AC41" s="701"/>
      <c r="AD41" s="702">
        <v>1714384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10139</v>
      </c>
      <c r="BA41" s="624"/>
      <c r="BB41" s="624"/>
      <c r="BC41" s="624"/>
      <c r="BD41" s="655"/>
      <c r="BE41" s="655"/>
      <c r="BF41" s="678"/>
      <c r="BG41" s="671"/>
      <c r="BH41" s="672"/>
      <c r="BI41" s="672"/>
      <c r="BJ41" s="672"/>
      <c r="BK41" s="672"/>
      <c r="BL41" s="222"/>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44259</v>
      </c>
      <c r="BA42" s="696"/>
      <c r="BB42" s="696"/>
      <c r="BC42" s="696"/>
      <c r="BD42" s="682"/>
      <c r="BE42" s="682"/>
      <c r="BF42" s="684"/>
      <c r="BG42" s="673"/>
      <c r="BH42" s="674"/>
      <c r="BI42" s="674"/>
      <c r="BJ42" s="674"/>
      <c r="BK42" s="674"/>
      <c r="BL42" s="223"/>
      <c r="BM42" s="645" t="s">
        <v>340</v>
      </c>
      <c r="BN42" s="645"/>
      <c r="BO42" s="645"/>
      <c r="BP42" s="645"/>
      <c r="BQ42" s="645"/>
      <c r="BR42" s="645"/>
      <c r="BS42" s="645"/>
      <c r="BT42" s="645"/>
      <c r="BU42" s="646"/>
      <c r="BV42" s="695">
        <v>356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495133</v>
      </c>
      <c r="CS42" s="655"/>
      <c r="CT42" s="655"/>
      <c r="CU42" s="655"/>
      <c r="CV42" s="655"/>
      <c r="CW42" s="655"/>
      <c r="CX42" s="655"/>
      <c r="CY42" s="656"/>
      <c r="CZ42" s="628">
        <v>16.5</v>
      </c>
      <c r="DA42" s="653"/>
      <c r="DB42" s="653"/>
      <c r="DC42" s="657"/>
      <c r="DD42" s="632">
        <v>11426</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3" t="s">
        <v>342</v>
      </c>
      <c r="CD43" s="620" t="s">
        <v>343</v>
      </c>
      <c r="CE43" s="621"/>
      <c r="CF43" s="621"/>
      <c r="CG43" s="621"/>
      <c r="CH43" s="621"/>
      <c r="CI43" s="621"/>
      <c r="CJ43" s="621"/>
      <c r="CK43" s="621"/>
      <c r="CL43" s="621"/>
      <c r="CM43" s="621"/>
      <c r="CN43" s="621"/>
      <c r="CO43" s="621"/>
      <c r="CP43" s="621"/>
      <c r="CQ43" s="622"/>
      <c r="CR43" s="623" t="s">
        <v>122</v>
      </c>
      <c r="CS43" s="655"/>
      <c r="CT43" s="655"/>
      <c r="CU43" s="655"/>
      <c r="CV43" s="655"/>
      <c r="CW43" s="655"/>
      <c r="CX43" s="655"/>
      <c r="CY43" s="656"/>
      <c r="CZ43" s="628" t="s">
        <v>122</v>
      </c>
      <c r="DA43" s="653"/>
      <c r="DB43" s="653"/>
      <c r="DC43" s="657"/>
      <c r="DD43" s="632" t="s">
        <v>122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495133</v>
      </c>
      <c r="CS44" s="624"/>
      <c r="CT44" s="624"/>
      <c r="CU44" s="624"/>
      <c r="CV44" s="624"/>
      <c r="CW44" s="624"/>
      <c r="CX44" s="624"/>
      <c r="CY44" s="625"/>
      <c r="CZ44" s="628">
        <v>16.5</v>
      </c>
      <c r="DA44" s="629"/>
      <c r="DB44" s="629"/>
      <c r="DC44" s="635"/>
      <c r="DD44" s="632">
        <v>11426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238624</v>
      </c>
      <c r="CS45" s="655"/>
      <c r="CT45" s="655"/>
      <c r="CU45" s="655"/>
      <c r="CV45" s="655"/>
      <c r="CW45" s="655"/>
      <c r="CX45" s="655"/>
      <c r="CY45" s="656"/>
      <c r="CZ45" s="628">
        <v>7.9</v>
      </c>
      <c r="DA45" s="653"/>
      <c r="DB45" s="653"/>
      <c r="DC45" s="657"/>
      <c r="DD45" s="632">
        <v>5589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4"/>
      <c r="CD46" s="661"/>
      <c r="CE46" s="662"/>
      <c r="CF46" s="620" t="s">
        <v>348</v>
      </c>
      <c r="CG46" s="621"/>
      <c r="CH46" s="621"/>
      <c r="CI46" s="621"/>
      <c r="CJ46" s="621"/>
      <c r="CK46" s="621"/>
      <c r="CL46" s="621"/>
      <c r="CM46" s="621"/>
      <c r="CN46" s="621"/>
      <c r="CO46" s="621"/>
      <c r="CP46" s="621"/>
      <c r="CQ46" s="622"/>
      <c r="CR46" s="623">
        <v>256509</v>
      </c>
      <c r="CS46" s="624"/>
      <c r="CT46" s="624"/>
      <c r="CU46" s="624"/>
      <c r="CV46" s="624"/>
      <c r="CW46" s="624"/>
      <c r="CX46" s="624"/>
      <c r="CY46" s="625"/>
      <c r="CZ46" s="628">
        <v>8.5</v>
      </c>
      <c r="DA46" s="629"/>
      <c r="DB46" s="629"/>
      <c r="DC46" s="635"/>
      <c r="DD46" s="632">
        <v>5837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4"/>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4"/>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4"/>
      <c r="CD49" s="644" t="s">
        <v>351</v>
      </c>
      <c r="CE49" s="645"/>
      <c r="CF49" s="645"/>
      <c r="CG49" s="645"/>
      <c r="CH49" s="645"/>
      <c r="CI49" s="645"/>
      <c r="CJ49" s="645"/>
      <c r="CK49" s="645"/>
      <c r="CL49" s="645"/>
      <c r="CM49" s="645"/>
      <c r="CN49" s="645"/>
      <c r="CO49" s="645"/>
      <c r="CP49" s="645"/>
      <c r="CQ49" s="646"/>
      <c r="CR49" s="695">
        <v>3002625</v>
      </c>
      <c r="CS49" s="682"/>
      <c r="CT49" s="682"/>
      <c r="CU49" s="682"/>
      <c r="CV49" s="682"/>
      <c r="CW49" s="682"/>
      <c r="CX49" s="682"/>
      <c r="CY49" s="711"/>
      <c r="CZ49" s="703">
        <v>100</v>
      </c>
      <c r="DA49" s="712"/>
      <c r="DB49" s="712"/>
      <c r="DC49" s="713"/>
      <c r="DD49" s="714">
        <v>1804534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RDcKIw1AChREaHONKEd4Y1djhkMF436pu/VifB3LBRpPuVq8h4ZW75isrO7CZLTkUuqCSnTmgkucYv9XivtQ==" saltValue="187RR8vRtJMOAUAjHxqoM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722" t="s">
        <v>353</v>
      </c>
      <c r="DK2" s="723"/>
      <c r="DL2" s="723"/>
      <c r="DM2" s="723"/>
      <c r="DN2" s="723"/>
      <c r="DO2" s="724"/>
      <c r="DP2" s="227"/>
      <c r="DQ2" s="722" t="s">
        <v>354</v>
      </c>
      <c r="DR2" s="723"/>
      <c r="DS2" s="723"/>
      <c r="DT2" s="723"/>
      <c r="DU2" s="723"/>
      <c r="DV2" s="723"/>
      <c r="DW2" s="723"/>
      <c r="DX2" s="723"/>
      <c r="DY2" s="723"/>
      <c r="DZ2" s="724"/>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1"/>
      <c r="BA4" s="231"/>
      <c r="BB4" s="231"/>
      <c r="BC4" s="231"/>
      <c r="BD4" s="231"/>
      <c r="BE4" s="232"/>
      <c r="BF4" s="232"/>
      <c r="BG4" s="232"/>
      <c r="BH4" s="232"/>
      <c r="BI4" s="232"/>
      <c r="BJ4" s="232"/>
      <c r="BK4" s="232"/>
      <c r="BL4" s="232"/>
      <c r="BM4" s="232"/>
      <c r="BN4" s="232"/>
      <c r="BO4" s="232"/>
      <c r="BP4" s="232"/>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3"/>
    </row>
    <row r="5" spans="1:131" s="234"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1"/>
      <c r="BA5" s="231"/>
      <c r="BB5" s="231"/>
      <c r="BC5" s="231"/>
      <c r="BD5" s="231"/>
      <c r="BE5" s="232"/>
      <c r="BF5" s="232"/>
      <c r="BG5" s="232"/>
      <c r="BH5" s="232"/>
      <c r="BI5" s="232"/>
      <c r="BJ5" s="232"/>
      <c r="BK5" s="232"/>
      <c r="BL5" s="232"/>
      <c r="BM5" s="232"/>
      <c r="BN5" s="232"/>
      <c r="BO5" s="232"/>
      <c r="BP5" s="232"/>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3"/>
    </row>
    <row r="6" spans="1:131" s="234"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1"/>
      <c r="BA6" s="231"/>
      <c r="BB6" s="231"/>
      <c r="BC6" s="231"/>
      <c r="BD6" s="231"/>
      <c r="BE6" s="232"/>
      <c r="BF6" s="232"/>
      <c r="BG6" s="232"/>
      <c r="BH6" s="232"/>
      <c r="BI6" s="232"/>
      <c r="BJ6" s="232"/>
      <c r="BK6" s="232"/>
      <c r="BL6" s="232"/>
      <c r="BM6" s="232"/>
      <c r="BN6" s="232"/>
      <c r="BO6" s="232"/>
      <c r="BP6" s="232"/>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3"/>
    </row>
    <row r="7" spans="1:131" s="234" customFormat="1" ht="26.25" customHeight="1" thickTop="1" x14ac:dyDescent="0.15">
      <c r="A7" s="235">
        <v>1</v>
      </c>
      <c r="B7" s="749" t="s">
        <v>374</v>
      </c>
      <c r="C7" s="750"/>
      <c r="D7" s="750"/>
      <c r="E7" s="750"/>
      <c r="F7" s="750"/>
      <c r="G7" s="750"/>
      <c r="H7" s="750"/>
      <c r="I7" s="750"/>
      <c r="J7" s="750"/>
      <c r="K7" s="750"/>
      <c r="L7" s="750"/>
      <c r="M7" s="750"/>
      <c r="N7" s="750"/>
      <c r="O7" s="750"/>
      <c r="P7" s="751"/>
      <c r="Q7" s="752">
        <v>3063</v>
      </c>
      <c r="R7" s="753"/>
      <c r="S7" s="753"/>
      <c r="T7" s="753"/>
      <c r="U7" s="753"/>
      <c r="V7" s="753">
        <v>3003</v>
      </c>
      <c r="W7" s="753"/>
      <c r="X7" s="753"/>
      <c r="Y7" s="753"/>
      <c r="Z7" s="753"/>
      <c r="AA7" s="753">
        <v>60</v>
      </c>
      <c r="AB7" s="753"/>
      <c r="AC7" s="753"/>
      <c r="AD7" s="753"/>
      <c r="AE7" s="754"/>
      <c r="AF7" s="755">
        <v>59</v>
      </c>
      <c r="AG7" s="756"/>
      <c r="AH7" s="756"/>
      <c r="AI7" s="756"/>
      <c r="AJ7" s="757"/>
      <c r="AK7" s="758" t="s">
        <v>485</v>
      </c>
      <c r="AL7" s="758"/>
      <c r="AM7" s="758"/>
      <c r="AN7" s="758"/>
      <c r="AO7" s="758"/>
      <c r="AP7" s="759">
        <v>3760</v>
      </c>
      <c r="AQ7" s="759"/>
      <c r="AR7" s="759"/>
      <c r="AS7" s="759"/>
      <c r="AT7" s="759"/>
      <c r="AU7" s="760"/>
      <c r="AV7" s="760"/>
      <c r="AW7" s="760"/>
      <c r="AX7" s="760"/>
      <c r="AY7" s="761"/>
      <c r="AZ7" s="231"/>
      <c r="BA7" s="231"/>
      <c r="BB7" s="231"/>
      <c r="BC7" s="231"/>
      <c r="BD7" s="231"/>
      <c r="BE7" s="232"/>
      <c r="BF7" s="232"/>
      <c r="BG7" s="232"/>
      <c r="BH7" s="232"/>
      <c r="BI7" s="232"/>
      <c r="BJ7" s="232"/>
      <c r="BK7" s="232"/>
      <c r="BL7" s="232"/>
      <c r="BM7" s="232"/>
      <c r="BN7" s="232"/>
      <c r="BO7" s="232"/>
      <c r="BP7" s="232"/>
      <c r="BQ7" s="235">
        <v>1</v>
      </c>
      <c r="BR7" s="236"/>
      <c r="BS7" s="746" t="s">
        <v>548</v>
      </c>
      <c r="BT7" s="747"/>
      <c r="BU7" s="747"/>
      <c r="BV7" s="747"/>
      <c r="BW7" s="747"/>
      <c r="BX7" s="747"/>
      <c r="BY7" s="747"/>
      <c r="BZ7" s="747"/>
      <c r="CA7" s="747"/>
      <c r="CB7" s="747"/>
      <c r="CC7" s="747"/>
      <c r="CD7" s="747"/>
      <c r="CE7" s="747"/>
      <c r="CF7" s="747"/>
      <c r="CG7" s="762"/>
      <c r="CH7" s="743">
        <v>8</v>
      </c>
      <c r="CI7" s="744"/>
      <c r="CJ7" s="744"/>
      <c r="CK7" s="744"/>
      <c r="CL7" s="745"/>
      <c r="CM7" s="743">
        <v>140</v>
      </c>
      <c r="CN7" s="744"/>
      <c r="CO7" s="744"/>
      <c r="CP7" s="744"/>
      <c r="CQ7" s="745"/>
      <c r="CR7" s="743">
        <v>27</v>
      </c>
      <c r="CS7" s="744"/>
      <c r="CT7" s="744"/>
      <c r="CU7" s="744"/>
      <c r="CV7" s="745"/>
      <c r="CW7" s="743">
        <v>6</v>
      </c>
      <c r="CX7" s="744"/>
      <c r="CY7" s="744"/>
      <c r="CZ7" s="744"/>
      <c r="DA7" s="745"/>
      <c r="DB7" s="743">
        <v>0</v>
      </c>
      <c r="DC7" s="744"/>
      <c r="DD7" s="744"/>
      <c r="DE7" s="744"/>
      <c r="DF7" s="745"/>
      <c r="DG7" s="743" t="s">
        <v>550</v>
      </c>
      <c r="DH7" s="744"/>
      <c r="DI7" s="744"/>
      <c r="DJ7" s="744"/>
      <c r="DK7" s="745"/>
      <c r="DL7" s="743" t="s">
        <v>550</v>
      </c>
      <c r="DM7" s="744"/>
      <c r="DN7" s="744"/>
      <c r="DO7" s="744"/>
      <c r="DP7" s="745"/>
      <c r="DQ7" s="743" t="s">
        <v>550</v>
      </c>
      <c r="DR7" s="744"/>
      <c r="DS7" s="744"/>
      <c r="DT7" s="744"/>
      <c r="DU7" s="745"/>
      <c r="DV7" s="746"/>
      <c r="DW7" s="747"/>
      <c r="DX7" s="747"/>
      <c r="DY7" s="747"/>
      <c r="DZ7" s="748"/>
      <c r="EA7" s="233"/>
    </row>
    <row r="8" spans="1:131" s="234" customFormat="1" ht="26.25" customHeight="1" x14ac:dyDescent="0.15">
      <c r="A8" s="237">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1"/>
      <c r="BA8" s="231"/>
      <c r="BB8" s="231"/>
      <c r="BC8" s="231"/>
      <c r="BD8" s="231"/>
      <c r="BE8" s="232"/>
      <c r="BF8" s="232"/>
      <c r="BG8" s="232"/>
      <c r="BH8" s="232"/>
      <c r="BI8" s="232"/>
      <c r="BJ8" s="232"/>
      <c r="BK8" s="232"/>
      <c r="BL8" s="232"/>
      <c r="BM8" s="232"/>
      <c r="BN8" s="232"/>
      <c r="BO8" s="232"/>
      <c r="BP8" s="232"/>
      <c r="BQ8" s="237">
        <v>2</v>
      </c>
      <c r="BR8" s="238"/>
      <c r="BS8" s="773" t="s">
        <v>549</v>
      </c>
      <c r="BT8" s="774"/>
      <c r="BU8" s="774"/>
      <c r="BV8" s="774"/>
      <c r="BW8" s="774"/>
      <c r="BX8" s="774"/>
      <c r="BY8" s="774"/>
      <c r="BZ8" s="774"/>
      <c r="CA8" s="774"/>
      <c r="CB8" s="774"/>
      <c r="CC8" s="774"/>
      <c r="CD8" s="774"/>
      <c r="CE8" s="774"/>
      <c r="CF8" s="774"/>
      <c r="CG8" s="775"/>
      <c r="CH8" s="776">
        <v>-1</v>
      </c>
      <c r="CI8" s="777"/>
      <c r="CJ8" s="777"/>
      <c r="CK8" s="777"/>
      <c r="CL8" s="778"/>
      <c r="CM8" s="776">
        <v>10</v>
      </c>
      <c r="CN8" s="777"/>
      <c r="CO8" s="777"/>
      <c r="CP8" s="777"/>
      <c r="CQ8" s="778"/>
      <c r="CR8" s="776">
        <v>20</v>
      </c>
      <c r="CS8" s="777"/>
      <c r="CT8" s="777"/>
      <c r="CU8" s="777"/>
      <c r="CV8" s="778"/>
      <c r="CW8" s="776">
        <v>40</v>
      </c>
      <c r="CX8" s="777"/>
      <c r="CY8" s="777"/>
      <c r="CZ8" s="777"/>
      <c r="DA8" s="778"/>
      <c r="DB8" s="776">
        <v>0</v>
      </c>
      <c r="DC8" s="777"/>
      <c r="DD8" s="777"/>
      <c r="DE8" s="777"/>
      <c r="DF8" s="778"/>
      <c r="DG8" s="776" t="s">
        <v>550</v>
      </c>
      <c r="DH8" s="777"/>
      <c r="DI8" s="777"/>
      <c r="DJ8" s="777"/>
      <c r="DK8" s="778"/>
      <c r="DL8" s="776" t="s">
        <v>550</v>
      </c>
      <c r="DM8" s="777"/>
      <c r="DN8" s="777"/>
      <c r="DO8" s="777"/>
      <c r="DP8" s="778"/>
      <c r="DQ8" s="776" t="s">
        <v>550</v>
      </c>
      <c r="DR8" s="777"/>
      <c r="DS8" s="777"/>
      <c r="DT8" s="777"/>
      <c r="DU8" s="778"/>
      <c r="DV8" s="773"/>
      <c r="DW8" s="774"/>
      <c r="DX8" s="774"/>
      <c r="DY8" s="774"/>
      <c r="DZ8" s="779"/>
      <c r="EA8" s="233"/>
    </row>
    <row r="9" spans="1:131" s="234" customFormat="1" ht="26.25" customHeight="1" x14ac:dyDescent="0.15">
      <c r="A9" s="237">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1"/>
      <c r="BA9" s="231"/>
      <c r="BB9" s="231"/>
      <c r="BC9" s="231"/>
      <c r="BD9" s="231"/>
      <c r="BE9" s="232"/>
      <c r="BF9" s="232"/>
      <c r="BG9" s="232"/>
      <c r="BH9" s="232"/>
      <c r="BI9" s="232"/>
      <c r="BJ9" s="232"/>
      <c r="BK9" s="232"/>
      <c r="BL9" s="232"/>
      <c r="BM9" s="232"/>
      <c r="BN9" s="232"/>
      <c r="BO9" s="232"/>
      <c r="BP9" s="232"/>
      <c r="BQ9" s="237">
        <v>3</v>
      </c>
      <c r="BR9" s="238"/>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3"/>
    </row>
    <row r="10" spans="1:131" s="234" customFormat="1" ht="26.25" customHeight="1" x14ac:dyDescent="0.15">
      <c r="A10" s="237">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1"/>
      <c r="BA10" s="231"/>
      <c r="BB10" s="231"/>
      <c r="BC10" s="231"/>
      <c r="BD10" s="231"/>
      <c r="BE10" s="232"/>
      <c r="BF10" s="232"/>
      <c r="BG10" s="232"/>
      <c r="BH10" s="232"/>
      <c r="BI10" s="232"/>
      <c r="BJ10" s="232"/>
      <c r="BK10" s="232"/>
      <c r="BL10" s="232"/>
      <c r="BM10" s="232"/>
      <c r="BN10" s="232"/>
      <c r="BO10" s="232"/>
      <c r="BP10" s="232"/>
      <c r="BQ10" s="237">
        <v>4</v>
      </c>
      <c r="BR10" s="238"/>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3"/>
    </row>
    <row r="11" spans="1:131" s="234" customFormat="1" ht="26.25" customHeight="1" x14ac:dyDescent="0.15">
      <c r="A11" s="237">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1"/>
      <c r="BA11" s="231"/>
      <c r="BB11" s="231"/>
      <c r="BC11" s="231"/>
      <c r="BD11" s="231"/>
      <c r="BE11" s="232"/>
      <c r="BF11" s="232"/>
      <c r="BG11" s="232"/>
      <c r="BH11" s="232"/>
      <c r="BI11" s="232"/>
      <c r="BJ11" s="232"/>
      <c r="BK11" s="232"/>
      <c r="BL11" s="232"/>
      <c r="BM11" s="232"/>
      <c r="BN11" s="232"/>
      <c r="BO11" s="232"/>
      <c r="BP11" s="232"/>
      <c r="BQ11" s="237">
        <v>5</v>
      </c>
      <c r="BR11" s="238"/>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3"/>
    </row>
    <row r="12" spans="1:131" s="234" customFormat="1" ht="26.25" customHeight="1" x14ac:dyDescent="0.15">
      <c r="A12" s="237">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1"/>
      <c r="BA12" s="231"/>
      <c r="BB12" s="231"/>
      <c r="BC12" s="231"/>
      <c r="BD12" s="231"/>
      <c r="BE12" s="232"/>
      <c r="BF12" s="232"/>
      <c r="BG12" s="232"/>
      <c r="BH12" s="232"/>
      <c r="BI12" s="232"/>
      <c r="BJ12" s="232"/>
      <c r="BK12" s="232"/>
      <c r="BL12" s="232"/>
      <c r="BM12" s="232"/>
      <c r="BN12" s="232"/>
      <c r="BO12" s="232"/>
      <c r="BP12" s="232"/>
      <c r="BQ12" s="237">
        <v>6</v>
      </c>
      <c r="BR12" s="238"/>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3"/>
    </row>
    <row r="13" spans="1:131" s="234" customFormat="1" ht="26.25" customHeight="1" x14ac:dyDescent="0.15">
      <c r="A13" s="237">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1"/>
      <c r="BA13" s="231"/>
      <c r="BB13" s="231"/>
      <c r="BC13" s="231"/>
      <c r="BD13" s="231"/>
      <c r="BE13" s="232"/>
      <c r="BF13" s="232"/>
      <c r="BG13" s="232"/>
      <c r="BH13" s="232"/>
      <c r="BI13" s="232"/>
      <c r="BJ13" s="232"/>
      <c r="BK13" s="232"/>
      <c r="BL13" s="232"/>
      <c r="BM13" s="232"/>
      <c r="BN13" s="232"/>
      <c r="BO13" s="232"/>
      <c r="BP13" s="232"/>
      <c r="BQ13" s="237">
        <v>7</v>
      </c>
      <c r="BR13" s="238"/>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3"/>
    </row>
    <row r="14" spans="1:131" s="234" customFormat="1" ht="26.25" customHeight="1" x14ac:dyDescent="0.15">
      <c r="A14" s="237">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1"/>
      <c r="BA14" s="231"/>
      <c r="BB14" s="231"/>
      <c r="BC14" s="231"/>
      <c r="BD14" s="231"/>
      <c r="BE14" s="232"/>
      <c r="BF14" s="232"/>
      <c r="BG14" s="232"/>
      <c r="BH14" s="232"/>
      <c r="BI14" s="232"/>
      <c r="BJ14" s="232"/>
      <c r="BK14" s="232"/>
      <c r="BL14" s="232"/>
      <c r="BM14" s="232"/>
      <c r="BN14" s="232"/>
      <c r="BO14" s="232"/>
      <c r="BP14" s="232"/>
      <c r="BQ14" s="237">
        <v>8</v>
      </c>
      <c r="BR14" s="238"/>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3"/>
    </row>
    <row r="15" spans="1:131" s="234" customFormat="1" ht="26.25" customHeight="1" x14ac:dyDescent="0.15">
      <c r="A15" s="237">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1"/>
      <c r="BA15" s="231"/>
      <c r="BB15" s="231"/>
      <c r="BC15" s="231"/>
      <c r="BD15" s="231"/>
      <c r="BE15" s="232"/>
      <c r="BF15" s="232"/>
      <c r="BG15" s="232"/>
      <c r="BH15" s="232"/>
      <c r="BI15" s="232"/>
      <c r="BJ15" s="232"/>
      <c r="BK15" s="232"/>
      <c r="BL15" s="232"/>
      <c r="BM15" s="232"/>
      <c r="BN15" s="232"/>
      <c r="BO15" s="232"/>
      <c r="BP15" s="232"/>
      <c r="BQ15" s="237">
        <v>9</v>
      </c>
      <c r="BR15" s="238"/>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3"/>
    </row>
    <row r="16" spans="1:131" s="234" customFormat="1" ht="26.25" customHeight="1" x14ac:dyDescent="0.15">
      <c r="A16" s="237">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1"/>
      <c r="BA16" s="231"/>
      <c r="BB16" s="231"/>
      <c r="BC16" s="231"/>
      <c r="BD16" s="231"/>
      <c r="BE16" s="232"/>
      <c r="BF16" s="232"/>
      <c r="BG16" s="232"/>
      <c r="BH16" s="232"/>
      <c r="BI16" s="232"/>
      <c r="BJ16" s="232"/>
      <c r="BK16" s="232"/>
      <c r="BL16" s="232"/>
      <c r="BM16" s="232"/>
      <c r="BN16" s="232"/>
      <c r="BO16" s="232"/>
      <c r="BP16" s="232"/>
      <c r="BQ16" s="237">
        <v>10</v>
      </c>
      <c r="BR16" s="238"/>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3"/>
    </row>
    <row r="17" spans="1:131" s="234" customFormat="1" ht="26.25" customHeight="1" x14ac:dyDescent="0.15">
      <c r="A17" s="237">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1"/>
      <c r="BA17" s="231"/>
      <c r="BB17" s="231"/>
      <c r="BC17" s="231"/>
      <c r="BD17" s="231"/>
      <c r="BE17" s="232"/>
      <c r="BF17" s="232"/>
      <c r="BG17" s="232"/>
      <c r="BH17" s="232"/>
      <c r="BI17" s="232"/>
      <c r="BJ17" s="232"/>
      <c r="BK17" s="232"/>
      <c r="BL17" s="232"/>
      <c r="BM17" s="232"/>
      <c r="BN17" s="232"/>
      <c r="BO17" s="232"/>
      <c r="BP17" s="232"/>
      <c r="BQ17" s="237">
        <v>11</v>
      </c>
      <c r="BR17" s="238"/>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3"/>
    </row>
    <row r="18" spans="1:131" s="234" customFormat="1" ht="26.25" customHeight="1" x14ac:dyDescent="0.15">
      <c r="A18" s="237">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1"/>
      <c r="BA18" s="231"/>
      <c r="BB18" s="231"/>
      <c r="BC18" s="231"/>
      <c r="BD18" s="231"/>
      <c r="BE18" s="232"/>
      <c r="BF18" s="232"/>
      <c r="BG18" s="232"/>
      <c r="BH18" s="232"/>
      <c r="BI18" s="232"/>
      <c r="BJ18" s="232"/>
      <c r="BK18" s="232"/>
      <c r="BL18" s="232"/>
      <c r="BM18" s="232"/>
      <c r="BN18" s="232"/>
      <c r="BO18" s="232"/>
      <c r="BP18" s="232"/>
      <c r="BQ18" s="237">
        <v>12</v>
      </c>
      <c r="BR18" s="238"/>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3"/>
    </row>
    <row r="19" spans="1:131" s="234" customFormat="1" ht="26.25" customHeight="1" x14ac:dyDescent="0.15">
      <c r="A19" s="237">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1"/>
      <c r="BA19" s="231"/>
      <c r="BB19" s="231"/>
      <c r="BC19" s="231"/>
      <c r="BD19" s="231"/>
      <c r="BE19" s="232"/>
      <c r="BF19" s="232"/>
      <c r="BG19" s="232"/>
      <c r="BH19" s="232"/>
      <c r="BI19" s="232"/>
      <c r="BJ19" s="232"/>
      <c r="BK19" s="232"/>
      <c r="BL19" s="232"/>
      <c r="BM19" s="232"/>
      <c r="BN19" s="232"/>
      <c r="BO19" s="232"/>
      <c r="BP19" s="232"/>
      <c r="BQ19" s="237">
        <v>13</v>
      </c>
      <c r="BR19" s="238"/>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3"/>
    </row>
    <row r="20" spans="1:131" s="234" customFormat="1" ht="26.25" customHeight="1" x14ac:dyDescent="0.15">
      <c r="A20" s="237">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1"/>
      <c r="BA20" s="231"/>
      <c r="BB20" s="231"/>
      <c r="BC20" s="231"/>
      <c r="BD20" s="231"/>
      <c r="BE20" s="232"/>
      <c r="BF20" s="232"/>
      <c r="BG20" s="232"/>
      <c r="BH20" s="232"/>
      <c r="BI20" s="232"/>
      <c r="BJ20" s="232"/>
      <c r="BK20" s="232"/>
      <c r="BL20" s="232"/>
      <c r="BM20" s="232"/>
      <c r="BN20" s="232"/>
      <c r="BO20" s="232"/>
      <c r="BP20" s="232"/>
      <c r="BQ20" s="237">
        <v>14</v>
      </c>
      <c r="BR20" s="238"/>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3"/>
    </row>
    <row r="21" spans="1:131" s="234" customFormat="1" ht="26.25" customHeight="1" thickBot="1" x14ac:dyDescent="0.2">
      <c r="A21" s="237">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1"/>
      <c r="BA21" s="231"/>
      <c r="BB21" s="231"/>
      <c r="BC21" s="231"/>
      <c r="BD21" s="231"/>
      <c r="BE21" s="232"/>
      <c r="BF21" s="232"/>
      <c r="BG21" s="232"/>
      <c r="BH21" s="232"/>
      <c r="BI21" s="232"/>
      <c r="BJ21" s="232"/>
      <c r="BK21" s="232"/>
      <c r="BL21" s="232"/>
      <c r="BM21" s="232"/>
      <c r="BN21" s="232"/>
      <c r="BO21" s="232"/>
      <c r="BP21" s="232"/>
      <c r="BQ21" s="237">
        <v>15</v>
      </c>
      <c r="BR21" s="238"/>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3"/>
    </row>
    <row r="22" spans="1:131" s="234" customFormat="1" ht="26.25" customHeight="1" x14ac:dyDescent="0.15">
      <c r="A22" s="237">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2"/>
      <c r="BF22" s="232"/>
      <c r="BG22" s="232"/>
      <c r="BH22" s="232"/>
      <c r="BI22" s="232"/>
      <c r="BJ22" s="232"/>
      <c r="BK22" s="232"/>
      <c r="BL22" s="232"/>
      <c r="BM22" s="232"/>
      <c r="BN22" s="232"/>
      <c r="BO22" s="232"/>
      <c r="BP22" s="232"/>
      <c r="BQ22" s="237">
        <v>16</v>
      </c>
      <c r="BR22" s="238"/>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3"/>
    </row>
    <row r="23" spans="1:131" s="234" customFormat="1" ht="26.25" customHeight="1" thickBot="1" x14ac:dyDescent="0.2">
      <c r="A23" s="239"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59</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2"/>
      <c r="BF23" s="232"/>
      <c r="BG23" s="232"/>
      <c r="BH23" s="232"/>
      <c r="BI23" s="232"/>
      <c r="BJ23" s="232"/>
      <c r="BK23" s="232"/>
      <c r="BL23" s="232"/>
      <c r="BM23" s="232"/>
      <c r="BN23" s="232"/>
      <c r="BO23" s="232"/>
      <c r="BP23" s="232"/>
      <c r="BQ23" s="237">
        <v>17</v>
      </c>
      <c r="BR23" s="238"/>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3"/>
    </row>
    <row r="24" spans="1:131" s="234"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1"/>
      <c r="BA24" s="231"/>
      <c r="BB24" s="231"/>
      <c r="BC24" s="231"/>
      <c r="BD24" s="231"/>
      <c r="BE24" s="232"/>
      <c r="BF24" s="232"/>
      <c r="BG24" s="232"/>
      <c r="BH24" s="232"/>
      <c r="BI24" s="232"/>
      <c r="BJ24" s="232"/>
      <c r="BK24" s="232"/>
      <c r="BL24" s="232"/>
      <c r="BM24" s="232"/>
      <c r="BN24" s="232"/>
      <c r="BO24" s="232"/>
      <c r="BP24" s="232"/>
      <c r="BQ24" s="237">
        <v>18</v>
      </c>
      <c r="BR24" s="238"/>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3"/>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1"/>
      <c r="BK25" s="231"/>
      <c r="BL25" s="231"/>
      <c r="BM25" s="231"/>
      <c r="BN25" s="231"/>
      <c r="BO25" s="240"/>
      <c r="BP25" s="240"/>
      <c r="BQ25" s="237">
        <v>19</v>
      </c>
      <c r="BR25" s="238"/>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29"/>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1"/>
      <c r="BK26" s="231"/>
      <c r="BL26" s="231"/>
      <c r="BM26" s="231"/>
      <c r="BN26" s="231"/>
      <c r="BO26" s="240"/>
      <c r="BP26" s="240"/>
      <c r="BQ26" s="237">
        <v>20</v>
      </c>
      <c r="BR26" s="238"/>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29"/>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1"/>
      <c r="BK27" s="231"/>
      <c r="BL27" s="231"/>
      <c r="BM27" s="231"/>
      <c r="BN27" s="231"/>
      <c r="BO27" s="240"/>
      <c r="BP27" s="240"/>
      <c r="BQ27" s="237">
        <v>21</v>
      </c>
      <c r="BR27" s="238"/>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29"/>
    </row>
    <row r="28" spans="1:131" ht="26.25" customHeight="1" thickTop="1" x14ac:dyDescent="0.15">
      <c r="A28" s="241">
        <v>1</v>
      </c>
      <c r="B28" s="749" t="s">
        <v>388</v>
      </c>
      <c r="C28" s="750"/>
      <c r="D28" s="750"/>
      <c r="E28" s="750"/>
      <c r="F28" s="750"/>
      <c r="G28" s="750"/>
      <c r="H28" s="750"/>
      <c r="I28" s="750"/>
      <c r="J28" s="750"/>
      <c r="K28" s="750"/>
      <c r="L28" s="750"/>
      <c r="M28" s="750"/>
      <c r="N28" s="750"/>
      <c r="O28" s="750"/>
      <c r="P28" s="751"/>
      <c r="Q28" s="822">
        <v>118</v>
      </c>
      <c r="R28" s="823"/>
      <c r="S28" s="823"/>
      <c r="T28" s="823"/>
      <c r="U28" s="823"/>
      <c r="V28" s="823">
        <v>114</v>
      </c>
      <c r="W28" s="823"/>
      <c r="X28" s="823"/>
      <c r="Y28" s="823"/>
      <c r="Z28" s="823"/>
      <c r="AA28" s="823">
        <v>3</v>
      </c>
      <c r="AB28" s="823"/>
      <c r="AC28" s="823"/>
      <c r="AD28" s="823"/>
      <c r="AE28" s="824"/>
      <c r="AF28" s="825">
        <v>3</v>
      </c>
      <c r="AG28" s="823"/>
      <c r="AH28" s="823"/>
      <c r="AI28" s="823"/>
      <c r="AJ28" s="826"/>
      <c r="AK28" s="827">
        <v>10</v>
      </c>
      <c r="AL28" s="758"/>
      <c r="AM28" s="758"/>
      <c r="AN28" s="758"/>
      <c r="AO28" s="758"/>
      <c r="AP28" s="758" t="s">
        <v>485</v>
      </c>
      <c r="AQ28" s="758"/>
      <c r="AR28" s="758"/>
      <c r="AS28" s="758"/>
      <c r="AT28" s="758"/>
      <c r="AU28" s="758" t="s">
        <v>485</v>
      </c>
      <c r="AV28" s="758"/>
      <c r="AW28" s="758"/>
      <c r="AX28" s="758"/>
      <c r="AY28" s="758"/>
      <c r="AZ28" s="828" t="s">
        <v>485</v>
      </c>
      <c r="BA28" s="828"/>
      <c r="BB28" s="828"/>
      <c r="BC28" s="828"/>
      <c r="BD28" s="828"/>
      <c r="BE28" s="820"/>
      <c r="BF28" s="820"/>
      <c r="BG28" s="820"/>
      <c r="BH28" s="820"/>
      <c r="BI28" s="821"/>
      <c r="BJ28" s="231"/>
      <c r="BK28" s="231"/>
      <c r="BL28" s="231"/>
      <c r="BM28" s="231"/>
      <c r="BN28" s="231"/>
      <c r="BO28" s="240"/>
      <c r="BP28" s="240"/>
      <c r="BQ28" s="237">
        <v>22</v>
      </c>
      <c r="BR28" s="238"/>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29"/>
    </row>
    <row r="29" spans="1:131" ht="26.25" customHeight="1" x14ac:dyDescent="0.15">
      <c r="A29" s="241">
        <v>2</v>
      </c>
      <c r="B29" s="780" t="s">
        <v>389</v>
      </c>
      <c r="C29" s="781"/>
      <c r="D29" s="781"/>
      <c r="E29" s="781"/>
      <c r="F29" s="781"/>
      <c r="G29" s="781"/>
      <c r="H29" s="781"/>
      <c r="I29" s="781"/>
      <c r="J29" s="781"/>
      <c r="K29" s="781"/>
      <c r="L29" s="781"/>
      <c r="M29" s="781"/>
      <c r="N29" s="781"/>
      <c r="O29" s="781"/>
      <c r="P29" s="782"/>
      <c r="Q29" s="783">
        <v>116</v>
      </c>
      <c r="R29" s="784"/>
      <c r="S29" s="784"/>
      <c r="T29" s="784"/>
      <c r="U29" s="784"/>
      <c r="V29" s="784">
        <v>109</v>
      </c>
      <c r="W29" s="784"/>
      <c r="X29" s="784"/>
      <c r="Y29" s="784"/>
      <c r="Z29" s="784"/>
      <c r="AA29" s="784">
        <v>7</v>
      </c>
      <c r="AB29" s="784"/>
      <c r="AC29" s="784"/>
      <c r="AD29" s="784"/>
      <c r="AE29" s="785"/>
      <c r="AF29" s="786">
        <v>7</v>
      </c>
      <c r="AG29" s="787"/>
      <c r="AH29" s="787"/>
      <c r="AI29" s="787"/>
      <c r="AJ29" s="788"/>
      <c r="AK29" s="833">
        <v>22</v>
      </c>
      <c r="AL29" s="829"/>
      <c r="AM29" s="829"/>
      <c r="AN29" s="829"/>
      <c r="AO29" s="829"/>
      <c r="AP29" s="829" t="s">
        <v>485</v>
      </c>
      <c r="AQ29" s="829"/>
      <c r="AR29" s="829"/>
      <c r="AS29" s="829"/>
      <c r="AT29" s="829"/>
      <c r="AU29" s="829" t="s">
        <v>485</v>
      </c>
      <c r="AV29" s="829"/>
      <c r="AW29" s="829"/>
      <c r="AX29" s="829"/>
      <c r="AY29" s="829"/>
      <c r="AZ29" s="830" t="s">
        <v>485</v>
      </c>
      <c r="BA29" s="830"/>
      <c r="BB29" s="830"/>
      <c r="BC29" s="830"/>
      <c r="BD29" s="830"/>
      <c r="BE29" s="831"/>
      <c r="BF29" s="831"/>
      <c r="BG29" s="831"/>
      <c r="BH29" s="831"/>
      <c r="BI29" s="832"/>
      <c r="BJ29" s="231"/>
      <c r="BK29" s="231"/>
      <c r="BL29" s="231"/>
      <c r="BM29" s="231"/>
      <c r="BN29" s="231"/>
      <c r="BO29" s="240"/>
      <c r="BP29" s="240"/>
      <c r="BQ29" s="237">
        <v>23</v>
      </c>
      <c r="BR29" s="238"/>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29"/>
    </row>
    <row r="30" spans="1:131" ht="26.25" customHeight="1" x14ac:dyDescent="0.15">
      <c r="A30" s="241">
        <v>3</v>
      </c>
      <c r="B30" s="780" t="s">
        <v>390</v>
      </c>
      <c r="C30" s="781"/>
      <c r="D30" s="781"/>
      <c r="E30" s="781"/>
      <c r="F30" s="781"/>
      <c r="G30" s="781"/>
      <c r="H30" s="781"/>
      <c r="I30" s="781"/>
      <c r="J30" s="781"/>
      <c r="K30" s="781"/>
      <c r="L30" s="781"/>
      <c r="M30" s="781"/>
      <c r="N30" s="781"/>
      <c r="O30" s="781"/>
      <c r="P30" s="782"/>
      <c r="Q30" s="783">
        <v>19</v>
      </c>
      <c r="R30" s="784"/>
      <c r="S30" s="784"/>
      <c r="T30" s="784"/>
      <c r="U30" s="784"/>
      <c r="V30" s="784">
        <v>19</v>
      </c>
      <c r="W30" s="784"/>
      <c r="X30" s="784"/>
      <c r="Y30" s="784"/>
      <c r="Z30" s="784"/>
      <c r="AA30" s="784">
        <v>0</v>
      </c>
      <c r="AB30" s="784"/>
      <c r="AC30" s="784"/>
      <c r="AD30" s="784"/>
      <c r="AE30" s="785"/>
      <c r="AF30" s="786">
        <v>0</v>
      </c>
      <c r="AG30" s="787"/>
      <c r="AH30" s="787"/>
      <c r="AI30" s="787"/>
      <c r="AJ30" s="788"/>
      <c r="AK30" s="833">
        <v>9</v>
      </c>
      <c r="AL30" s="829"/>
      <c r="AM30" s="829"/>
      <c r="AN30" s="829"/>
      <c r="AO30" s="829"/>
      <c r="AP30" s="829" t="s">
        <v>485</v>
      </c>
      <c r="AQ30" s="829"/>
      <c r="AR30" s="829"/>
      <c r="AS30" s="829"/>
      <c r="AT30" s="829"/>
      <c r="AU30" s="829" t="s">
        <v>485</v>
      </c>
      <c r="AV30" s="829"/>
      <c r="AW30" s="829"/>
      <c r="AX30" s="829"/>
      <c r="AY30" s="829"/>
      <c r="AZ30" s="830" t="s">
        <v>485</v>
      </c>
      <c r="BA30" s="830"/>
      <c r="BB30" s="830"/>
      <c r="BC30" s="830"/>
      <c r="BD30" s="830"/>
      <c r="BE30" s="831"/>
      <c r="BF30" s="831"/>
      <c r="BG30" s="831"/>
      <c r="BH30" s="831"/>
      <c r="BI30" s="832"/>
      <c r="BJ30" s="231"/>
      <c r="BK30" s="231"/>
      <c r="BL30" s="231"/>
      <c r="BM30" s="231"/>
      <c r="BN30" s="231"/>
      <c r="BO30" s="240"/>
      <c r="BP30" s="240"/>
      <c r="BQ30" s="237">
        <v>24</v>
      </c>
      <c r="BR30" s="238"/>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29"/>
    </row>
    <row r="31" spans="1:131" ht="26.25" customHeight="1" x14ac:dyDescent="0.15">
      <c r="A31" s="241">
        <v>4</v>
      </c>
      <c r="B31" s="780" t="s">
        <v>555</v>
      </c>
      <c r="C31" s="781"/>
      <c r="D31" s="781"/>
      <c r="E31" s="781"/>
      <c r="F31" s="781"/>
      <c r="G31" s="781"/>
      <c r="H31" s="781"/>
      <c r="I31" s="781"/>
      <c r="J31" s="781"/>
      <c r="K31" s="781"/>
      <c r="L31" s="781"/>
      <c r="M31" s="781"/>
      <c r="N31" s="781"/>
      <c r="O31" s="781"/>
      <c r="P31" s="782"/>
      <c r="Q31" s="783">
        <v>76</v>
      </c>
      <c r="R31" s="784"/>
      <c r="S31" s="784"/>
      <c r="T31" s="784"/>
      <c r="U31" s="784"/>
      <c r="V31" s="784">
        <v>74</v>
      </c>
      <c r="W31" s="784"/>
      <c r="X31" s="784"/>
      <c r="Y31" s="784"/>
      <c r="Z31" s="784"/>
      <c r="AA31" s="784">
        <v>2</v>
      </c>
      <c r="AB31" s="784"/>
      <c r="AC31" s="784"/>
      <c r="AD31" s="784"/>
      <c r="AE31" s="785"/>
      <c r="AF31" s="786">
        <v>2</v>
      </c>
      <c r="AG31" s="787"/>
      <c r="AH31" s="787"/>
      <c r="AI31" s="787"/>
      <c r="AJ31" s="788"/>
      <c r="AK31" s="833">
        <v>40</v>
      </c>
      <c r="AL31" s="829"/>
      <c r="AM31" s="829"/>
      <c r="AN31" s="829"/>
      <c r="AO31" s="829"/>
      <c r="AP31" s="829">
        <v>339</v>
      </c>
      <c r="AQ31" s="829"/>
      <c r="AR31" s="829"/>
      <c r="AS31" s="829"/>
      <c r="AT31" s="829"/>
      <c r="AU31" s="829">
        <v>339</v>
      </c>
      <c r="AV31" s="829"/>
      <c r="AW31" s="829"/>
      <c r="AX31" s="829"/>
      <c r="AY31" s="829"/>
      <c r="AZ31" s="830" t="s">
        <v>485</v>
      </c>
      <c r="BA31" s="830"/>
      <c r="BB31" s="830"/>
      <c r="BC31" s="830"/>
      <c r="BD31" s="830"/>
      <c r="BE31" s="831" t="s">
        <v>392</v>
      </c>
      <c r="BF31" s="831"/>
      <c r="BG31" s="831"/>
      <c r="BH31" s="831"/>
      <c r="BI31" s="832"/>
      <c r="BJ31" s="231"/>
      <c r="BK31" s="231"/>
      <c r="BL31" s="231"/>
      <c r="BM31" s="231"/>
      <c r="BN31" s="231"/>
      <c r="BO31" s="240"/>
      <c r="BP31" s="240"/>
      <c r="BQ31" s="237">
        <v>25</v>
      </c>
      <c r="BR31" s="238"/>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29"/>
    </row>
    <row r="32" spans="1:131" ht="26.25" customHeight="1" x14ac:dyDescent="0.15">
      <c r="A32" s="241">
        <v>5</v>
      </c>
      <c r="B32" s="780" t="s">
        <v>556</v>
      </c>
      <c r="C32" s="781"/>
      <c r="D32" s="781"/>
      <c r="E32" s="781"/>
      <c r="F32" s="781"/>
      <c r="G32" s="781"/>
      <c r="H32" s="781"/>
      <c r="I32" s="781"/>
      <c r="J32" s="781"/>
      <c r="K32" s="781"/>
      <c r="L32" s="781"/>
      <c r="M32" s="781"/>
      <c r="N32" s="781"/>
      <c r="O32" s="781"/>
      <c r="P32" s="782"/>
      <c r="Q32" s="783">
        <v>136</v>
      </c>
      <c r="R32" s="784"/>
      <c r="S32" s="784"/>
      <c r="T32" s="784"/>
      <c r="U32" s="784"/>
      <c r="V32" s="784">
        <v>134</v>
      </c>
      <c r="W32" s="784"/>
      <c r="X32" s="784"/>
      <c r="Y32" s="784"/>
      <c r="Z32" s="784"/>
      <c r="AA32" s="784">
        <v>2</v>
      </c>
      <c r="AB32" s="784"/>
      <c r="AC32" s="784"/>
      <c r="AD32" s="784"/>
      <c r="AE32" s="785"/>
      <c r="AF32" s="786">
        <v>2</v>
      </c>
      <c r="AG32" s="787"/>
      <c r="AH32" s="787"/>
      <c r="AI32" s="787"/>
      <c r="AJ32" s="788"/>
      <c r="AK32" s="833">
        <v>56</v>
      </c>
      <c r="AL32" s="829"/>
      <c r="AM32" s="829"/>
      <c r="AN32" s="829"/>
      <c r="AO32" s="829"/>
      <c r="AP32" s="829">
        <v>262</v>
      </c>
      <c r="AQ32" s="829"/>
      <c r="AR32" s="829"/>
      <c r="AS32" s="829"/>
      <c r="AT32" s="829"/>
      <c r="AU32" s="829">
        <v>262</v>
      </c>
      <c r="AV32" s="829"/>
      <c r="AW32" s="829"/>
      <c r="AX32" s="829"/>
      <c r="AY32" s="829"/>
      <c r="AZ32" s="830" t="s">
        <v>485</v>
      </c>
      <c r="BA32" s="830"/>
      <c r="BB32" s="830"/>
      <c r="BC32" s="830"/>
      <c r="BD32" s="830"/>
      <c r="BE32" s="831" t="s">
        <v>392</v>
      </c>
      <c r="BF32" s="831"/>
      <c r="BG32" s="831"/>
      <c r="BH32" s="831"/>
      <c r="BI32" s="832"/>
      <c r="BJ32" s="231"/>
      <c r="BK32" s="231"/>
      <c r="BL32" s="231"/>
      <c r="BM32" s="231"/>
      <c r="BN32" s="231"/>
      <c r="BO32" s="240"/>
      <c r="BP32" s="240"/>
      <c r="BQ32" s="237">
        <v>26</v>
      </c>
      <c r="BR32" s="238"/>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29"/>
    </row>
    <row r="33" spans="1:131" ht="26.25" customHeight="1" x14ac:dyDescent="0.15">
      <c r="A33" s="241">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3"/>
      <c r="AL33" s="829"/>
      <c r="AM33" s="829"/>
      <c r="AN33" s="829"/>
      <c r="AO33" s="829"/>
      <c r="AP33" s="829"/>
      <c r="AQ33" s="829"/>
      <c r="AR33" s="829"/>
      <c r="AS33" s="829"/>
      <c r="AT33" s="829"/>
      <c r="AU33" s="829"/>
      <c r="AV33" s="829"/>
      <c r="AW33" s="829"/>
      <c r="AX33" s="829"/>
      <c r="AY33" s="829"/>
      <c r="AZ33" s="830"/>
      <c r="BA33" s="830"/>
      <c r="BB33" s="830"/>
      <c r="BC33" s="830"/>
      <c r="BD33" s="830"/>
      <c r="BE33" s="831"/>
      <c r="BF33" s="831"/>
      <c r="BG33" s="831"/>
      <c r="BH33" s="831"/>
      <c r="BI33" s="832"/>
      <c r="BJ33" s="231"/>
      <c r="BK33" s="231"/>
      <c r="BL33" s="231"/>
      <c r="BM33" s="231"/>
      <c r="BN33" s="231"/>
      <c r="BO33" s="240"/>
      <c r="BP33" s="240"/>
      <c r="BQ33" s="237">
        <v>27</v>
      </c>
      <c r="BR33" s="238"/>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29"/>
    </row>
    <row r="34" spans="1:131" ht="26.25" customHeight="1" x14ac:dyDescent="0.15">
      <c r="A34" s="241">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3"/>
      <c r="AL34" s="829"/>
      <c r="AM34" s="829"/>
      <c r="AN34" s="829"/>
      <c r="AO34" s="829"/>
      <c r="AP34" s="829"/>
      <c r="AQ34" s="829"/>
      <c r="AR34" s="829"/>
      <c r="AS34" s="829"/>
      <c r="AT34" s="829"/>
      <c r="AU34" s="829"/>
      <c r="AV34" s="829"/>
      <c r="AW34" s="829"/>
      <c r="AX34" s="829"/>
      <c r="AY34" s="829"/>
      <c r="AZ34" s="830"/>
      <c r="BA34" s="830"/>
      <c r="BB34" s="830"/>
      <c r="BC34" s="830"/>
      <c r="BD34" s="830"/>
      <c r="BE34" s="831"/>
      <c r="BF34" s="831"/>
      <c r="BG34" s="831"/>
      <c r="BH34" s="831"/>
      <c r="BI34" s="832"/>
      <c r="BJ34" s="231"/>
      <c r="BK34" s="231"/>
      <c r="BL34" s="231"/>
      <c r="BM34" s="231"/>
      <c r="BN34" s="231"/>
      <c r="BO34" s="240"/>
      <c r="BP34" s="240"/>
      <c r="BQ34" s="237">
        <v>28</v>
      </c>
      <c r="BR34" s="238"/>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29"/>
    </row>
    <row r="35" spans="1:131" ht="26.25" customHeight="1" x14ac:dyDescent="0.15">
      <c r="A35" s="241">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3"/>
      <c r="AL35" s="829"/>
      <c r="AM35" s="829"/>
      <c r="AN35" s="829"/>
      <c r="AO35" s="829"/>
      <c r="AP35" s="829"/>
      <c r="AQ35" s="829"/>
      <c r="AR35" s="829"/>
      <c r="AS35" s="829"/>
      <c r="AT35" s="829"/>
      <c r="AU35" s="829"/>
      <c r="AV35" s="829"/>
      <c r="AW35" s="829"/>
      <c r="AX35" s="829"/>
      <c r="AY35" s="829"/>
      <c r="AZ35" s="830"/>
      <c r="BA35" s="830"/>
      <c r="BB35" s="830"/>
      <c r="BC35" s="830"/>
      <c r="BD35" s="830"/>
      <c r="BE35" s="831"/>
      <c r="BF35" s="831"/>
      <c r="BG35" s="831"/>
      <c r="BH35" s="831"/>
      <c r="BI35" s="832"/>
      <c r="BJ35" s="231"/>
      <c r="BK35" s="231"/>
      <c r="BL35" s="231"/>
      <c r="BM35" s="231"/>
      <c r="BN35" s="231"/>
      <c r="BO35" s="240"/>
      <c r="BP35" s="240"/>
      <c r="BQ35" s="237">
        <v>29</v>
      </c>
      <c r="BR35" s="238"/>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29"/>
    </row>
    <row r="36" spans="1:131" ht="26.25" customHeight="1" x14ac:dyDescent="0.15">
      <c r="A36" s="241">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3"/>
      <c r="AL36" s="829"/>
      <c r="AM36" s="829"/>
      <c r="AN36" s="829"/>
      <c r="AO36" s="829"/>
      <c r="AP36" s="829"/>
      <c r="AQ36" s="829"/>
      <c r="AR36" s="829"/>
      <c r="AS36" s="829"/>
      <c r="AT36" s="829"/>
      <c r="AU36" s="829"/>
      <c r="AV36" s="829"/>
      <c r="AW36" s="829"/>
      <c r="AX36" s="829"/>
      <c r="AY36" s="829"/>
      <c r="AZ36" s="830"/>
      <c r="BA36" s="830"/>
      <c r="BB36" s="830"/>
      <c r="BC36" s="830"/>
      <c r="BD36" s="830"/>
      <c r="BE36" s="831"/>
      <c r="BF36" s="831"/>
      <c r="BG36" s="831"/>
      <c r="BH36" s="831"/>
      <c r="BI36" s="832"/>
      <c r="BJ36" s="231"/>
      <c r="BK36" s="231"/>
      <c r="BL36" s="231"/>
      <c r="BM36" s="231"/>
      <c r="BN36" s="231"/>
      <c r="BO36" s="240"/>
      <c r="BP36" s="240"/>
      <c r="BQ36" s="237">
        <v>30</v>
      </c>
      <c r="BR36" s="238"/>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29"/>
    </row>
    <row r="37" spans="1:131" ht="26.25" customHeight="1" x14ac:dyDescent="0.15">
      <c r="A37" s="241">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3"/>
      <c r="AL37" s="829"/>
      <c r="AM37" s="829"/>
      <c r="AN37" s="829"/>
      <c r="AO37" s="829"/>
      <c r="AP37" s="829"/>
      <c r="AQ37" s="829"/>
      <c r="AR37" s="829"/>
      <c r="AS37" s="829"/>
      <c r="AT37" s="829"/>
      <c r="AU37" s="829"/>
      <c r="AV37" s="829"/>
      <c r="AW37" s="829"/>
      <c r="AX37" s="829"/>
      <c r="AY37" s="829"/>
      <c r="AZ37" s="830"/>
      <c r="BA37" s="830"/>
      <c r="BB37" s="830"/>
      <c r="BC37" s="830"/>
      <c r="BD37" s="830"/>
      <c r="BE37" s="831"/>
      <c r="BF37" s="831"/>
      <c r="BG37" s="831"/>
      <c r="BH37" s="831"/>
      <c r="BI37" s="832"/>
      <c r="BJ37" s="231"/>
      <c r="BK37" s="231"/>
      <c r="BL37" s="231"/>
      <c r="BM37" s="231"/>
      <c r="BN37" s="231"/>
      <c r="BO37" s="240"/>
      <c r="BP37" s="240"/>
      <c r="BQ37" s="237">
        <v>31</v>
      </c>
      <c r="BR37" s="238"/>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29"/>
    </row>
    <row r="38" spans="1:131" ht="26.25" customHeight="1" x14ac:dyDescent="0.15">
      <c r="A38" s="241">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3"/>
      <c r="AL38" s="829"/>
      <c r="AM38" s="829"/>
      <c r="AN38" s="829"/>
      <c r="AO38" s="829"/>
      <c r="AP38" s="829"/>
      <c r="AQ38" s="829"/>
      <c r="AR38" s="829"/>
      <c r="AS38" s="829"/>
      <c r="AT38" s="829"/>
      <c r="AU38" s="829"/>
      <c r="AV38" s="829"/>
      <c r="AW38" s="829"/>
      <c r="AX38" s="829"/>
      <c r="AY38" s="829"/>
      <c r="AZ38" s="830"/>
      <c r="BA38" s="830"/>
      <c r="BB38" s="830"/>
      <c r="BC38" s="830"/>
      <c r="BD38" s="830"/>
      <c r="BE38" s="831"/>
      <c r="BF38" s="831"/>
      <c r="BG38" s="831"/>
      <c r="BH38" s="831"/>
      <c r="BI38" s="832"/>
      <c r="BJ38" s="231"/>
      <c r="BK38" s="231"/>
      <c r="BL38" s="231"/>
      <c r="BM38" s="231"/>
      <c r="BN38" s="231"/>
      <c r="BO38" s="240"/>
      <c r="BP38" s="240"/>
      <c r="BQ38" s="237">
        <v>32</v>
      </c>
      <c r="BR38" s="238"/>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29"/>
    </row>
    <row r="39" spans="1:131" ht="26.25" customHeight="1" x14ac:dyDescent="0.15">
      <c r="A39" s="241">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3"/>
      <c r="AL39" s="829"/>
      <c r="AM39" s="829"/>
      <c r="AN39" s="829"/>
      <c r="AO39" s="829"/>
      <c r="AP39" s="829"/>
      <c r="AQ39" s="829"/>
      <c r="AR39" s="829"/>
      <c r="AS39" s="829"/>
      <c r="AT39" s="829"/>
      <c r="AU39" s="829"/>
      <c r="AV39" s="829"/>
      <c r="AW39" s="829"/>
      <c r="AX39" s="829"/>
      <c r="AY39" s="829"/>
      <c r="AZ39" s="830"/>
      <c r="BA39" s="830"/>
      <c r="BB39" s="830"/>
      <c r="BC39" s="830"/>
      <c r="BD39" s="830"/>
      <c r="BE39" s="831"/>
      <c r="BF39" s="831"/>
      <c r="BG39" s="831"/>
      <c r="BH39" s="831"/>
      <c r="BI39" s="832"/>
      <c r="BJ39" s="231"/>
      <c r="BK39" s="231"/>
      <c r="BL39" s="231"/>
      <c r="BM39" s="231"/>
      <c r="BN39" s="231"/>
      <c r="BO39" s="240"/>
      <c r="BP39" s="240"/>
      <c r="BQ39" s="237">
        <v>33</v>
      </c>
      <c r="BR39" s="238"/>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29"/>
    </row>
    <row r="40" spans="1:131" ht="26.25" customHeight="1" x14ac:dyDescent="0.15">
      <c r="A40" s="237">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3"/>
      <c r="AL40" s="829"/>
      <c r="AM40" s="829"/>
      <c r="AN40" s="829"/>
      <c r="AO40" s="829"/>
      <c r="AP40" s="829"/>
      <c r="AQ40" s="829"/>
      <c r="AR40" s="829"/>
      <c r="AS40" s="829"/>
      <c r="AT40" s="829"/>
      <c r="AU40" s="829"/>
      <c r="AV40" s="829"/>
      <c r="AW40" s="829"/>
      <c r="AX40" s="829"/>
      <c r="AY40" s="829"/>
      <c r="AZ40" s="830"/>
      <c r="BA40" s="830"/>
      <c r="BB40" s="830"/>
      <c r="BC40" s="830"/>
      <c r="BD40" s="830"/>
      <c r="BE40" s="831"/>
      <c r="BF40" s="831"/>
      <c r="BG40" s="831"/>
      <c r="BH40" s="831"/>
      <c r="BI40" s="832"/>
      <c r="BJ40" s="231"/>
      <c r="BK40" s="231"/>
      <c r="BL40" s="231"/>
      <c r="BM40" s="231"/>
      <c r="BN40" s="231"/>
      <c r="BO40" s="240"/>
      <c r="BP40" s="240"/>
      <c r="BQ40" s="237">
        <v>34</v>
      </c>
      <c r="BR40" s="238"/>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29"/>
    </row>
    <row r="41" spans="1:131" ht="26.25" customHeight="1" x14ac:dyDescent="0.15">
      <c r="A41" s="237">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3"/>
      <c r="AL41" s="829"/>
      <c r="AM41" s="829"/>
      <c r="AN41" s="829"/>
      <c r="AO41" s="829"/>
      <c r="AP41" s="829"/>
      <c r="AQ41" s="829"/>
      <c r="AR41" s="829"/>
      <c r="AS41" s="829"/>
      <c r="AT41" s="829"/>
      <c r="AU41" s="829"/>
      <c r="AV41" s="829"/>
      <c r="AW41" s="829"/>
      <c r="AX41" s="829"/>
      <c r="AY41" s="829"/>
      <c r="AZ41" s="830"/>
      <c r="BA41" s="830"/>
      <c r="BB41" s="830"/>
      <c r="BC41" s="830"/>
      <c r="BD41" s="830"/>
      <c r="BE41" s="831"/>
      <c r="BF41" s="831"/>
      <c r="BG41" s="831"/>
      <c r="BH41" s="831"/>
      <c r="BI41" s="832"/>
      <c r="BJ41" s="231"/>
      <c r="BK41" s="231"/>
      <c r="BL41" s="231"/>
      <c r="BM41" s="231"/>
      <c r="BN41" s="231"/>
      <c r="BO41" s="240"/>
      <c r="BP41" s="240"/>
      <c r="BQ41" s="237">
        <v>35</v>
      </c>
      <c r="BR41" s="238"/>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29"/>
    </row>
    <row r="42" spans="1:131" ht="26.25" customHeight="1" x14ac:dyDescent="0.15">
      <c r="A42" s="237">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3"/>
      <c r="AL42" s="829"/>
      <c r="AM42" s="829"/>
      <c r="AN42" s="829"/>
      <c r="AO42" s="829"/>
      <c r="AP42" s="829"/>
      <c r="AQ42" s="829"/>
      <c r="AR42" s="829"/>
      <c r="AS42" s="829"/>
      <c r="AT42" s="829"/>
      <c r="AU42" s="829"/>
      <c r="AV42" s="829"/>
      <c r="AW42" s="829"/>
      <c r="AX42" s="829"/>
      <c r="AY42" s="829"/>
      <c r="AZ42" s="830"/>
      <c r="BA42" s="830"/>
      <c r="BB42" s="830"/>
      <c r="BC42" s="830"/>
      <c r="BD42" s="830"/>
      <c r="BE42" s="831"/>
      <c r="BF42" s="831"/>
      <c r="BG42" s="831"/>
      <c r="BH42" s="831"/>
      <c r="BI42" s="832"/>
      <c r="BJ42" s="231"/>
      <c r="BK42" s="231"/>
      <c r="BL42" s="231"/>
      <c r="BM42" s="231"/>
      <c r="BN42" s="231"/>
      <c r="BO42" s="240"/>
      <c r="BP42" s="240"/>
      <c r="BQ42" s="237">
        <v>36</v>
      </c>
      <c r="BR42" s="238"/>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29"/>
    </row>
    <row r="43" spans="1:131" ht="26.25" customHeight="1" x14ac:dyDescent="0.15">
      <c r="A43" s="237">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3"/>
      <c r="AL43" s="829"/>
      <c r="AM43" s="829"/>
      <c r="AN43" s="829"/>
      <c r="AO43" s="829"/>
      <c r="AP43" s="829"/>
      <c r="AQ43" s="829"/>
      <c r="AR43" s="829"/>
      <c r="AS43" s="829"/>
      <c r="AT43" s="829"/>
      <c r="AU43" s="829"/>
      <c r="AV43" s="829"/>
      <c r="AW43" s="829"/>
      <c r="AX43" s="829"/>
      <c r="AY43" s="829"/>
      <c r="AZ43" s="830"/>
      <c r="BA43" s="830"/>
      <c r="BB43" s="830"/>
      <c r="BC43" s="830"/>
      <c r="BD43" s="830"/>
      <c r="BE43" s="831"/>
      <c r="BF43" s="831"/>
      <c r="BG43" s="831"/>
      <c r="BH43" s="831"/>
      <c r="BI43" s="832"/>
      <c r="BJ43" s="231"/>
      <c r="BK43" s="231"/>
      <c r="BL43" s="231"/>
      <c r="BM43" s="231"/>
      <c r="BN43" s="231"/>
      <c r="BO43" s="240"/>
      <c r="BP43" s="240"/>
      <c r="BQ43" s="237">
        <v>37</v>
      </c>
      <c r="BR43" s="238"/>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29"/>
    </row>
    <row r="44" spans="1:131" ht="26.25" customHeight="1" x14ac:dyDescent="0.15">
      <c r="A44" s="237">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3"/>
      <c r="AL44" s="829"/>
      <c r="AM44" s="829"/>
      <c r="AN44" s="829"/>
      <c r="AO44" s="829"/>
      <c r="AP44" s="829"/>
      <c r="AQ44" s="829"/>
      <c r="AR44" s="829"/>
      <c r="AS44" s="829"/>
      <c r="AT44" s="829"/>
      <c r="AU44" s="829"/>
      <c r="AV44" s="829"/>
      <c r="AW44" s="829"/>
      <c r="AX44" s="829"/>
      <c r="AY44" s="829"/>
      <c r="AZ44" s="830"/>
      <c r="BA44" s="830"/>
      <c r="BB44" s="830"/>
      <c r="BC44" s="830"/>
      <c r="BD44" s="830"/>
      <c r="BE44" s="831"/>
      <c r="BF44" s="831"/>
      <c r="BG44" s="831"/>
      <c r="BH44" s="831"/>
      <c r="BI44" s="832"/>
      <c r="BJ44" s="231"/>
      <c r="BK44" s="231"/>
      <c r="BL44" s="231"/>
      <c r="BM44" s="231"/>
      <c r="BN44" s="231"/>
      <c r="BO44" s="240"/>
      <c r="BP44" s="240"/>
      <c r="BQ44" s="237">
        <v>38</v>
      </c>
      <c r="BR44" s="238"/>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29"/>
    </row>
    <row r="45" spans="1:131" ht="26.25" customHeight="1" x14ac:dyDescent="0.15">
      <c r="A45" s="237">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3"/>
      <c r="AL45" s="829"/>
      <c r="AM45" s="829"/>
      <c r="AN45" s="829"/>
      <c r="AO45" s="829"/>
      <c r="AP45" s="829"/>
      <c r="AQ45" s="829"/>
      <c r="AR45" s="829"/>
      <c r="AS45" s="829"/>
      <c r="AT45" s="829"/>
      <c r="AU45" s="829"/>
      <c r="AV45" s="829"/>
      <c r="AW45" s="829"/>
      <c r="AX45" s="829"/>
      <c r="AY45" s="829"/>
      <c r="AZ45" s="830"/>
      <c r="BA45" s="830"/>
      <c r="BB45" s="830"/>
      <c r="BC45" s="830"/>
      <c r="BD45" s="830"/>
      <c r="BE45" s="831"/>
      <c r="BF45" s="831"/>
      <c r="BG45" s="831"/>
      <c r="BH45" s="831"/>
      <c r="BI45" s="832"/>
      <c r="BJ45" s="231"/>
      <c r="BK45" s="231"/>
      <c r="BL45" s="231"/>
      <c r="BM45" s="231"/>
      <c r="BN45" s="231"/>
      <c r="BO45" s="240"/>
      <c r="BP45" s="240"/>
      <c r="BQ45" s="237">
        <v>39</v>
      </c>
      <c r="BR45" s="238"/>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29"/>
    </row>
    <row r="46" spans="1:131" ht="26.25" customHeight="1" x14ac:dyDescent="0.15">
      <c r="A46" s="237">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3"/>
      <c r="AL46" s="829"/>
      <c r="AM46" s="829"/>
      <c r="AN46" s="829"/>
      <c r="AO46" s="829"/>
      <c r="AP46" s="829"/>
      <c r="AQ46" s="829"/>
      <c r="AR46" s="829"/>
      <c r="AS46" s="829"/>
      <c r="AT46" s="829"/>
      <c r="AU46" s="829"/>
      <c r="AV46" s="829"/>
      <c r="AW46" s="829"/>
      <c r="AX46" s="829"/>
      <c r="AY46" s="829"/>
      <c r="AZ46" s="830"/>
      <c r="BA46" s="830"/>
      <c r="BB46" s="830"/>
      <c r="BC46" s="830"/>
      <c r="BD46" s="830"/>
      <c r="BE46" s="831"/>
      <c r="BF46" s="831"/>
      <c r="BG46" s="831"/>
      <c r="BH46" s="831"/>
      <c r="BI46" s="832"/>
      <c r="BJ46" s="231"/>
      <c r="BK46" s="231"/>
      <c r="BL46" s="231"/>
      <c r="BM46" s="231"/>
      <c r="BN46" s="231"/>
      <c r="BO46" s="240"/>
      <c r="BP46" s="240"/>
      <c r="BQ46" s="237">
        <v>40</v>
      </c>
      <c r="BR46" s="238"/>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29"/>
    </row>
    <row r="47" spans="1:131" ht="26.25" customHeight="1" x14ac:dyDescent="0.15">
      <c r="A47" s="237">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3"/>
      <c r="AL47" s="829"/>
      <c r="AM47" s="829"/>
      <c r="AN47" s="829"/>
      <c r="AO47" s="829"/>
      <c r="AP47" s="829"/>
      <c r="AQ47" s="829"/>
      <c r="AR47" s="829"/>
      <c r="AS47" s="829"/>
      <c r="AT47" s="829"/>
      <c r="AU47" s="829"/>
      <c r="AV47" s="829"/>
      <c r="AW47" s="829"/>
      <c r="AX47" s="829"/>
      <c r="AY47" s="829"/>
      <c r="AZ47" s="830"/>
      <c r="BA47" s="830"/>
      <c r="BB47" s="830"/>
      <c r="BC47" s="830"/>
      <c r="BD47" s="830"/>
      <c r="BE47" s="831"/>
      <c r="BF47" s="831"/>
      <c r="BG47" s="831"/>
      <c r="BH47" s="831"/>
      <c r="BI47" s="832"/>
      <c r="BJ47" s="231"/>
      <c r="BK47" s="231"/>
      <c r="BL47" s="231"/>
      <c r="BM47" s="231"/>
      <c r="BN47" s="231"/>
      <c r="BO47" s="240"/>
      <c r="BP47" s="240"/>
      <c r="BQ47" s="237">
        <v>41</v>
      </c>
      <c r="BR47" s="238"/>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29"/>
    </row>
    <row r="48" spans="1:131" ht="26.25" customHeight="1" x14ac:dyDescent="0.15">
      <c r="A48" s="237">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3"/>
      <c r="AL48" s="829"/>
      <c r="AM48" s="829"/>
      <c r="AN48" s="829"/>
      <c r="AO48" s="829"/>
      <c r="AP48" s="829"/>
      <c r="AQ48" s="829"/>
      <c r="AR48" s="829"/>
      <c r="AS48" s="829"/>
      <c r="AT48" s="829"/>
      <c r="AU48" s="829"/>
      <c r="AV48" s="829"/>
      <c r="AW48" s="829"/>
      <c r="AX48" s="829"/>
      <c r="AY48" s="829"/>
      <c r="AZ48" s="830"/>
      <c r="BA48" s="830"/>
      <c r="BB48" s="830"/>
      <c r="BC48" s="830"/>
      <c r="BD48" s="830"/>
      <c r="BE48" s="831"/>
      <c r="BF48" s="831"/>
      <c r="BG48" s="831"/>
      <c r="BH48" s="831"/>
      <c r="BI48" s="832"/>
      <c r="BJ48" s="231"/>
      <c r="BK48" s="231"/>
      <c r="BL48" s="231"/>
      <c r="BM48" s="231"/>
      <c r="BN48" s="231"/>
      <c r="BO48" s="240"/>
      <c r="BP48" s="240"/>
      <c r="BQ48" s="237">
        <v>42</v>
      </c>
      <c r="BR48" s="238"/>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29"/>
    </row>
    <row r="49" spans="1:131" ht="26.25" customHeight="1" x14ac:dyDescent="0.15">
      <c r="A49" s="237">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3"/>
      <c r="AL49" s="829"/>
      <c r="AM49" s="829"/>
      <c r="AN49" s="829"/>
      <c r="AO49" s="829"/>
      <c r="AP49" s="829"/>
      <c r="AQ49" s="829"/>
      <c r="AR49" s="829"/>
      <c r="AS49" s="829"/>
      <c r="AT49" s="829"/>
      <c r="AU49" s="829"/>
      <c r="AV49" s="829"/>
      <c r="AW49" s="829"/>
      <c r="AX49" s="829"/>
      <c r="AY49" s="829"/>
      <c r="AZ49" s="830"/>
      <c r="BA49" s="830"/>
      <c r="BB49" s="830"/>
      <c r="BC49" s="830"/>
      <c r="BD49" s="830"/>
      <c r="BE49" s="831"/>
      <c r="BF49" s="831"/>
      <c r="BG49" s="831"/>
      <c r="BH49" s="831"/>
      <c r="BI49" s="832"/>
      <c r="BJ49" s="231"/>
      <c r="BK49" s="231"/>
      <c r="BL49" s="231"/>
      <c r="BM49" s="231"/>
      <c r="BN49" s="231"/>
      <c r="BO49" s="240"/>
      <c r="BP49" s="240"/>
      <c r="BQ49" s="237">
        <v>43</v>
      </c>
      <c r="BR49" s="238"/>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29"/>
    </row>
    <row r="50" spans="1:131" ht="26.25" customHeight="1" x14ac:dyDescent="0.15">
      <c r="A50" s="237">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1"/>
      <c r="BF50" s="831"/>
      <c r="BG50" s="831"/>
      <c r="BH50" s="831"/>
      <c r="BI50" s="832"/>
      <c r="BJ50" s="231"/>
      <c r="BK50" s="231"/>
      <c r="BL50" s="231"/>
      <c r="BM50" s="231"/>
      <c r="BN50" s="231"/>
      <c r="BO50" s="240"/>
      <c r="BP50" s="240"/>
      <c r="BQ50" s="237">
        <v>44</v>
      </c>
      <c r="BR50" s="238"/>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29"/>
    </row>
    <row r="51" spans="1:131" ht="26.25" customHeight="1" x14ac:dyDescent="0.15">
      <c r="A51" s="237">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1"/>
      <c r="BF51" s="831"/>
      <c r="BG51" s="831"/>
      <c r="BH51" s="831"/>
      <c r="BI51" s="832"/>
      <c r="BJ51" s="231"/>
      <c r="BK51" s="231"/>
      <c r="BL51" s="231"/>
      <c r="BM51" s="231"/>
      <c r="BN51" s="231"/>
      <c r="BO51" s="240"/>
      <c r="BP51" s="240"/>
      <c r="BQ51" s="237">
        <v>45</v>
      </c>
      <c r="BR51" s="238"/>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29"/>
    </row>
    <row r="52" spans="1:131" ht="26.25" customHeight="1" x14ac:dyDescent="0.15">
      <c r="A52" s="237">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1"/>
      <c r="BF52" s="831"/>
      <c r="BG52" s="831"/>
      <c r="BH52" s="831"/>
      <c r="BI52" s="832"/>
      <c r="BJ52" s="231"/>
      <c r="BK52" s="231"/>
      <c r="BL52" s="231"/>
      <c r="BM52" s="231"/>
      <c r="BN52" s="231"/>
      <c r="BO52" s="240"/>
      <c r="BP52" s="240"/>
      <c r="BQ52" s="237">
        <v>46</v>
      </c>
      <c r="BR52" s="238"/>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29"/>
    </row>
    <row r="53" spans="1:131" ht="26.25" customHeight="1" x14ac:dyDescent="0.15">
      <c r="A53" s="237">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1"/>
      <c r="BF53" s="831"/>
      <c r="BG53" s="831"/>
      <c r="BH53" s="831"/>
      <c r="BI53" s="832"/>
      <c r="BJ53" s="231"/>
      <c r="BK53" s="231"/>
      <c r="BL53" s="231"/>
      <c r="BM53" s="231"/>
      <c r="BN53" s="231"/>
      <c r="BO53" s="240"/>
      <c r="BP53" s="240"/>
      <c r="BQ53" s="237">
        <v>47</v>
      </c>
      <c r="BR53" s="238"/>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29"/>
    </row>
    <row r="54" spans="1:131" ht="26.25" customHeight="1" x14ac:dyDescent="0.15">
      <c r="A54" s="237">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1"/>
      <c r="BF54" s="831"/>
      <c r="BG54" s="831"/>
      <c r="BH54" s="831"/>
      <c r="BI54" s="832"/>
      <c r="BJ54" s="231"/>
      <c r="BK54" s="231"/>
      <c r="BL54" s="231"/>
      <c r="BM54" s="231"/>
      <c r="BN54" s="231"/>
      <c r="BO54" s="240"/>
      <c r="BP54" s="240"/>
      <c r="BQ54" s="237">
        <v>48</v>
      </c>
      <c r="BR54" s="238"/>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29"/>
    </row>
    <row r="55" spans="1:131" ht="26.25" customHeight="1" x14ac:dyDescent="0.15">
      <c r="A55" s="237">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1"/>
      <c r="BF55" s="831"/>
      <c r="BG55" s="831"/>
      <c r="BH55" s="831"/>
      <c r="BI55" s="832"/>
      <c r="BJ55" s="231"/>
      <c r="BK55" s="231"/>
      <c r="BL55" s="231"/>
      <c r="BM55" s="231"/>
      <c r="BN55" s="231"/>
      <c r="BO55" s="240"/>
      <c r="BP55" s="240"/>
      <c r="BQ55" s="237">
        <v>49</v>
      </c>
      <c r="BR55" s="238"/>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29"/>
    </row>
    <row r="56" spans="1:131" ht="26.25" customHeight="1" x14ac:dyDescent="0.15">
      <c r="A56" s="237">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1"/>
      <c r="BF56" s="831"/>
      <c r="BG56" s="831"/>
      <c r="BH56" s="831"/>
      <c r="BI56" s="832"/>
      <c r="BJ56" s="231"/>
      <c r="BK56" s="231"/>
      <c r="BL56" s="231"/>
      <c r="BM56" s="231"/>
      <c r="BN56" s="231"/>
      <c r="BO56" s="240"/>
      <c r="BP56" s="240"/>
      <c r="BQ56" s="237">
        <v>50</v>
      </c>
      <c r="BR56" s="238"/>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29"/>
    </row>
    <row r="57" spans="1:131" ht="26.25" customHeight="1" x14ac:dyDescent="0.15">
      <c r="A57" s="237">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1"/>
      <c r="BF57" s="831"/>
      <c r="BG57" s="831"/>
      <c r="BH57" s="831"/>
      <c r="BI57" s="832"/>
      <c r="BJ57" s="231"/>
      <c r="BK57" s="231"/>
      <c r="BL57" s="231"/>
      <c r="BM57" s="231"/>
      <c r="BN57" s="231"/>
      <c r="BO57" s="240"/>
      <c r="BP57" s="240"/>
      <c r="BQ57" s="237">
        <v>51</v>
      </c>
      <c r="BR57" s="238"/>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29"/>
    </row>
    <row r="58" spans="1:131" ht="26.25" customHeight="1" x14ac:dyDescent="0.15">
      <c r="A58" s="237">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1"/>
      <c r="BF58" s="831"/>
      <c r="BG58" s="831"/>
      <c r="BH58" s="831"/>
      <c r="BI58" s="832"/>
      <c r="BJ58" s="231"/>
      <c r="BK58" s="231"/>
      <c r="BL58" s="231"/>
      <c r="BM58" s="231"/>
      <c r="BN58" s="231"/>
      <c r="BO58" s="240"/>
      <c r="BP58" s="240"/>
      <c r="BQ58" s="237">
        <v>52</v>
      </c>
      <c r="BR58" s="238"/>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29"/>
    </row>
    <row r="59" spans="1:131" ht="26.25" customHeight="1" x14ac:dyDescent="0.15">
      <c r="A59" s="237">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1"/>
      <c r="BF59" s="831"/>
      <c r="BG59" s="831"/>
      <c r="BH59" s="831"/>
      <c r="BI59" s="832"/>
      <c r="BJ59" s="231"/>
      <c r="BK59" s="231"/>
      <c r="BL59" s="231"/>
      <c r="BM59" s="231"/>
      <c r="BN59" s="231"/>
      <c r="BO59" s="240"/>
      <c r="BP59" s="240"/>
      <c r="BQ59" s="237">
        <v>53</v>
      </c>
      <c r="BR59" s="238"/>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29"/>
    </row>
    <row r="60" spans="1:131" ht="26.25" customHeight="1" x14ac:dyDescent="0.15">
      <c r="A60" s="237">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1"/>
      <c r="BF60" s="831"/>
      <c r="BG60" s="831"/>
      <c r="BH60" s="831"/>
      <c r="BI60" s="832"/>
      <c r="BJ60" s="231"/>
      <c r="BK60" s="231"/>
      <c r="BL60" s="231"/>
      <c r="BM60" s="231"/>
      <c r="BN60" s="231"/>
      <c r="BO60" s="240"/>
      <c r="BP60" s="240"/>
      <c r="BQ60" s="237">
        <v>54</v>
      </c>
      <c r="BR60" s="238"/>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29"/>
    </row>
    <row r="61" spans="1:131" ht="26.25" customHeight="1" thickBot="1" x14ac:dyDescent="0.2">
      <c r="A61" s="237">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1"/>
      <c r="BF61" s="831"/>
      <c r="BG61" s="831"/>
      <c r="BH61" s="831"/>
      <c r="BI61" s="832"/>
      <c r="BJ61" s="231"/>
      <c r="BK61" s="231"/>
      <c r="BL61" s="231"/>
      <c r="BM61" s="231"/>
      <c r="BN61" s="231"/>
      <c r="BO61" s="240"/>
      <c r="BP61" s="240"/>
      <c r="BQ61" s="237">
        <v>55</v>
      </c>
      <c r="BR61" s="238"/>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29"/>
    </row>
    <row r="62" spans="1:131" ht="26.25" customHeight="1" x14ac:dyDescent="0.15">
      <c r="A62" s="237">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1"/>
      <c r="BF62" s="831"/>
      <c r="BG62" s="831"/>
      <c r="BH62" s="831"/>
      <c r="BI62" s="832"/>
      <c r="BJ62" s="846" t="s">
        <v>394</v>
      </c>
      <c r="BK62" s="806"/>
      <c r="BL62" s="806"/>
      <c r="BM62" s="806"/>
      <c r="BN62" s="807"/>
      <c r="BO62" s="240"/>
      <c r="BP62" s="240"/>
      <c r="BQ62" s="237">
        <v>56</v>
      </c>
      <c r="BR62" s="238"/>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29"/>
    </row>
    <row r="63" spans="1:131" ht="26.25" customHeight="1" thickBot="1" x14ac:dyDescent="0.2">
      <c r="A63" s="239" t="s">
        <v>376</v>
      </c>
      <c r="B63" s="789" t="s">
        <v>395</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13</v>
      </c>
      <c r="AG63" s="843"/>
      <c r="AH63" s="843"/>
      <c r="AI63" s="843"/>
      <c r="AJ63" s="844"/>
      <c r="AK63" s="845"/>
      <c r="AL63" s="840"/>
      <c r="AM63" s="840"/>
      <c r="AN63" s="840"/>
      <c r="AO63" s="840"/>
      <c r="AP63" s="843"/>
      <c r="AQ63" s="843"/>
      <c r="AR63" s="843"/>
      <c r="AS63" s="843"/>
      <c r="AT63" s="843"/>
      <c r="AU63" s="843"/>
      <c r="AV63" s="843"/>
      <c r="AW63" s="843"/>
      <c r="AX63" s="843"/>
      <c r="AY63" s="843"/>
      <c r="AZ63" s="847"/>
      <c r="BA63" s="847"/>
      <c r="BB63" s="847"/>
      <c r="BC63" s="847"/>
      <c r="BD63" s="847"/>
      <c r="BE63" s="848"/>
      <c r="BF63" s="848"/>
      <c r="BG63" s="848"/>
      <c r="BH63" s="848"/>
      <c r="BI63" s="849"/>
      <c r="BJ63" s="850" t="s">
        <v>122</v>
      </c>
      <c r="BK63" s="851"/>
      <c r="BL63" s="851"/>
      <c r="BM63" s="851"/>
      <c r="BN63" s="852"/>
      <c r="BO63" s="240"/>
      <c r="BP63" s="240"/>
      <c r="BQ63" s="237">
        <v>57</v>
      </c>
      <c r="BR63" s="238"/>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29"/>
    </row>
    <row r="65" spans="1:131" ht="26.25" customHeight="1" thickBot="1" x14ac:dyDescent="0.2">
      <c r="A65" s="231" t="s">
        <v>396</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29"/>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3" t="s">
        <v>383</v>
      </c>
      <c r="AG66" s="815"/>
      <c r="AH66" s="815"/>
      <c r="AI66" s="815"/>
      <c r="AJ66" s="854"/>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0"/>
      <c r="BF66" s="240"/>
      <c r="BG66" s="240"/>
      <c r="BH66" s="240"/>
      <c r="BI66" s="240"/>
      <c r="BJ66" s="240"/>
      <c r="BK66" s="240"/>
      <c r="BL66" s="240"/>
      <c r="BM66" s="240"/>
      <c r="BN66" s="240"/>
      <c r="BO66" s="240"/>
      <c r="BP66" s="240"/>
      <c r="BQ66" s="237">
        <v>60</v>
      </c>
      <c r="BR66" s="242"/>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29"/>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8"/>
      <c r="AH67" s="818"/>
      <c r="AI67" s="818"/>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0"/>
      <c r="BF67" s="240"/>
      <c r="BG67" s="240"/>
      <c r="BH67" s="240"/>
      <c r="BI67" s="240"/>
      <c r="BJ67" s="240"/>
      <c r="BK67" s="240"/>
      <c r="BL67" s="240"/>
      <c r="BM67" s="240"/>
      <c r="BN67" s="240"/>
      <c r="BO67" s="240"/>
      <c r="BP67" s="240"/>
      <c r="BQ67" s="237">
        <v>61</v>
      </c>
      <c r="BR67" s="242"/>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29"/>
    </row>
    <row r="68" spans="1:131" ht="26.25" customHeight="1" thickTop="1" x14ac:dyDescent="0.15">
      <c r="A68" s="235">
        <v>1</v>
      </c>
      <c r="B68" s="868" t="s">
        <v>551</v>
      </c>
      <c r="C68" s="869"/>
      <c r="D68" s="869"/>
      <c r="E68" s="869"/>
      <c r="F68" s="869"/>
      <c r="G68" s="869"/>
      <c r="H68" s="869"/>
      <c r="I68" s="869"/>
      <c r="J68" s="869"/>
      <c r="K68" s="869"/>
      <c r="L68" s="869"/>
      <c r="M68" s="869"/>
      <c r="N68" s="869"/>
      <c r="O68" s="869"/>
      <c r="P68" s="870"/>
      <c r="Q68" s="871">
        <v>17</v>
      </c>
      <c r="R68" s="865"/>
      <c r="S68" s="865"/>
      <c r="T68" s="865"/>
      <c r="U68" s="865"/>
      <c r="V68" s="865">
        <v>15</v>
      </c>
      <c r="W68" s="865"/>
      <c r="X68" s="865"/>
      <c r="Y68" s="865"/>
      <c r="Z68" s="865"/>
      <c r="AA68" s="865">
        <v>2</v>
      </c>
      <c r="AB68" s="865"/>
      <c r="AC68" s="865"/>
      <c r="AD68" s="865"/>
      <c r="AE68" s="865"/>
      <c r="AF68" s="865">
        <v>2</v>
      </c>
      <c r="AG68" s="865"/>
      <c r="AH68" s="865"/>
      <c r="AI68" s="865"/>
      <c r="AJ68" s="865"/>
      <c r="AK68" s="865">
        <v>0</v>
      </c>
      <c r="AL68" s="865"/>
      <c r="AM68" s="865"/>
      <c r="AN68" s="865"/>
      <c r="AO68" s="865"/>
      <c r="AP68" s="865">
        <v>0</v>
      </c>
      <c r="AQ68" s="865"/>
      <c r="AR68" s="865"/>
      <c r="AS68" s="865"/>
      <c r="AT68" s="865"/>
      <c r="AU68" s="828" t="s">
        <v>485</v>
      </c>
      <c r="AV68" s="828"/>
      <c r="AW68" s="828"/>
      <c r="AX68" s="828"/>
      <c r="AY68" s="828"/>
      <c r="AZ68" s="866"/>
      <c r="BA68" s="866"/>
      <c r="BB68" s="866"/>
      <c r="BC68" s="866"/>
      <c r="BD68" s="867"/>
      <c r="BE68" s="240"/>
      <c r="BF68" s="240"/>
      <c r="BG68" s="240"/>
      <c r="BH68" s="240"/>
      <c r="BI68" s="240"/>
      <c r="BJ68" s="240"/>
      <c r="BK68" s="240"/>
      <c r="BL68" s="240"/>
      <c r="BM68" s="240"/>
      <c r="BN68" s="240"/>
      <c r="BO68" s="240"/>
      <c r="BP68" s="240"/>
      <c r="BQ68" s="237">
        <v>62</v>
      </c>
      <c r="BR68" s="242"/>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29"/>
    </row>
    <row r="69" spans="1:131" ht="26.25" customHeight="1" x14ac:dyDescent="0.15">
      <c r="A69" s="237">
        <v>2</v>
      </c>
      <c r="B69" s="872" t="s">
        <v>552</v>
      </c>
      <c r="C69" s="873"/>
      <c r="D69" s="873"/>
      <c r="E69" s="873"/>
      <c r="F69" s="873"/>
      <c r="G69" s="873"/>
      <c r="H69" s="873"/>
      <c r="I69" s="873"/>
      <c r="J69" s="873"/>
      <c r="K69" s="873"/>
      <c r="L69" s="873"/>
      <c r="M69" s="873"/>
      <c r="N69" s="873"/>
      <c r="O69" s="873"/>
      <c r="P69" s="874"/>
      <c r="Q69" s="875">
        <v>2634</v>
      </c>
      <c r="R69" s="829"/>
      <c r="S69" s="829"/>
      <c r="T69" s="829"/>
      <c r="U69" s="829"/>
      <c r="V69" s="829">
        <v>2597</v>
      </c>
      <c r="W69" s="829"/>
      <c r="X69" s="829"/>
      <c r="Y69" s="829"/>
      <c r="Z69" s="829"/>
      <c r="AA69" s="829">
        <v>37</v>
      </c>
      <c r="AB69" s="829"/>
      <c r="AC69" s="829"/>
      <c r="AD69" s="829"/>
      <c r="AE69" s="829"/>
      <c r="AF69" s="829">
        <v>37</v>
      </c>
      <c r="AG69" s="829"/>
      <c r="AH69" s="829"/>
      <c r="AI69" s="829"/>
      <c r="AJ69" s="829"/>
      <c r="AK69" s="829">
        <v>0</v>
      </c>
      <c r="AL69" s="829"/>
      <c r="AM69" s="829"/>
      <c r="AN69" s="829"/>
      <c r="AO69" s="829"/>
      <c r="AP69" s="829">
        <v>1583</v>
      </c>
      <c r="AQ69" s="829"/>
      <c r="AR69" s="829"/>
      <c r="AS69" s="829"/>
      <c r="AT69" s="829"/>
      <c r="AU69" s="830" t="s">
        <v>485</v>
      </c>
      <c r="AV69" s="830"/>
      <c r="AW69" s="830"/>
      <c r="AX69" s="830"/>
      <c r="AY69" s="830"/>
      <c r="AZ69" s="831"/>
      <c r="BA69" s="831"/>
      <c r="BB69" s="831"/>
      <c r="BC69" s="831"/>
      <c r="BD69" s="832"/>
      <c r="BE69" s="240"/>
      <c r="BF69" s="240"/>
      <c r="BG69" s="240"/>
      <c r="BH69" s="240"/>
      <c r="BI69" s="240"/>
      <c r="BJ69" s="240"/>
      <c r="BK69" s="240"/>
      <c r="BL69" s="240"/>
      <c r="BM69" s="240"/>
      <c r="BN69" s="240"/>
      <c r="BO69" s="240"/>
      <c r="BP69" s="240"/>
      <c r="BQ69" s="237">
        <v>63</v>
      </c>
      <c r="BR69" s="242"/>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29"/>
    </row>
    <row r="70" spans="1:131" ht="26.25" customHeight="1" x14ac:dyDescent="0.15">
      <c r="A70" s="237">
        <v>3</v>
      </c>
      <c r="B70" s="872" t="s">
        <v>553</v>
      </c>
      <c r="C70" s="873"/>
      <c r="D70" s="873"/>
      <c r="E70" s="873"/>
      <c r="F70" s="873"/>
      <c r="G70" s="873"/>
      <c r="H70" s="873"/>
      <c r="I70" s="873"/>
      <c r="J70" s="873"/>
      <c r="K70" s="873"/>
      <c r="L70" s="873"/>
      <c r="M70" s="873"/>
      <c r="N70" s="873"/>
      <c r="O70" s="873"/>
      <c r="P70" s="874"/>
      <c r="Q70" s="875">
        <v>565</v>
      </c>
      <c r="R70" s="829"/>
      <c r="S70" s="829"/>
      <c r="T70" s="829"/>
      <c r="U70" s="829"/>
      <c r="V70" s="829">
        <v>519</v>
      </c>
      <c r="W70" s="829"/>
      <c r="X70" s="829"/>
      <c r="Y70" s="829"/>
      <c r="Z70" s="829"/>
      <c r="AA70" s="829">
        <v>46</v>
      </c>
      <c r="AB70" s="829"/>
      <c r="AC70" s="829"/>
      <c r="AD70" s="829"/>
      <c r="AE70" s="829"/>
      <c r="AF70" s="829">
        <v>46</v>
      </c>
      <c r="AG70" s="829"/>
      <c r="AH70" s="829"/>
      <c r="AI70" s="829"/>
      <c r="AJ70" s="829"/>
      <c r="AK70" s="829">
        <v>0</v>
      </c>
      <c r="AL70" s="829"/>
      <c r="AM70" s="829"/>
      <c r="AN70" s="829"/>
      <c r="AO70" s="829"/>
      <c r="AP70" s="829">
        <v>707</v>
      </c>
      <c r="AQ70" s="829"/>
      <c r="AR70" s="829"/>
      <c r="AS70" s="829"/>
      <c r="AT70" s="829"/>
      <c r="AU70" s="830" t="s">
        <v>485</v>
      </c>
      <c r="AV70" s="830"/>
      <c r="AW70" s="830"/>
      <c r="AX70" s="830"/>
      <c r="AY70" s="830"/>
      <c r="AZ70" s="831"/>
      <c r="BA70" s="831"/>
      <c r="BB70" s="831"/>
      <c r="BC70" s="831"/>
      <c r="BD70" s="832"/>
      <c r="BE70" s="240"/>
      <c r="BF70" s="240"/>
      <c r="BG70" s="240"/>
      <c r="BH70" s="240"/>
      <c r="BI70" s="240"/>
      <c r="BJ70" s="240"/>
      <c r="BK70" s="240"/>
      <c r="BL70" s="240"/>
      <c r="BM70" s="240"/>
      <c r="BN70" s="240"/>
      <c r="BO70" s="240"/>
      <c r="BP70" s="240"/>
      <c r="BQ70" s="237">
        <v>64</v>
      </c>
      <c r="BR70" s="242"/>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29"/>
    </row>
    <row r="71" spans="1:131" ht="26.25" customHeight="1" x14ac:dyDescent="0.15">
      <c r="A71" s="237">
        <v>4</v>
      </c>
      <c r="B71" s="872" t="s">
        <v>554</v>
      </c>
      <c r="C71" s="873"/>
      <c r="D71" s="873"/>
      <c r="E71" s="873"/>
      <c r="F71" s="873"/>
      <c r="G71" s="873"/>
      <c r="H71" s="873"/>
      <c r="I71" s="873"/>
      <c r="J71" s="873"/>
      <c r="K71" s="873"/>
      <c r="L71" s="873"/>
      <c r="M71" s="873"/>
      <c r="N71" s="873"/>
      <c r="O71" s="873"/>
      <c r="P71" s="874"/>
      <c r="Q71" s="875">
        <v>4118</v>
      </c>
      <c r="R71" s="829"/>
      <c r="S71" s="829"/>
      <c r="T71" s="829"/>
      <c r="U71" s="829"/>
      <c r="V71" s="829">
        <v>4119</v>
      </c>
      <c r="W71" s="829"/>
      <c r="X71" s="829"/>
      <c r="Y71" s="829"/>
      <c r="Z71" s="829"/>
      <c r="AA71" s="829">
        <v>-2</v>
      </c>
      <c r="AB71" s="829"/>
      <c r="AC71" s="829"/>
      <c r="AD71" s="829"/>
      <c r="AE71" s="829"/>
      <c r="AF71" s="829">
        <v>-2</v>
      </c>
      <c r="AG71" s="829"/>
      <c r="AH71" s="829"/>
      <c r="AI71" s="829"/>
      <c r="AJ71" s="829"/>
      <c r="AK71" s="829">
        <v>0</v>
      </c>
      <c r="AL71" s="829"/>
      <c r="AM71" s="829"/>
      <c r="AN71" s="829"/>
      <c r="AO71" s="829"/>
      <c r="AP71" s="829">
        <v>3025</v>
      </c>
      <c r="AQ71" s="829"/>
      <c r="AR71" s="829"/>
      <c r="AS71" s="829"/>
      <c r="AT71" s="829"/>
      <c r="AU71" s="830" t="s">
        <v>485</v>
      </c>
      <c r="AV71" s="830"/>
      <c r="AW71" s="830"/>
      <c r="AX71" s="830"/>
      <c r="AY71" s="830"/>
      <c r="AZ71" s="831"/>
      <c r="BA71" s="831"/>
      <c r="BB71" s="831"/>
      <c r="BC71" s="831"/>
      <c r="BD71" s="832"/>
      <c r="BE71" s="240"/>
      <c r="BF71" s="240"/>
      <c r="BG71" s="240"/>
      <c r="BH71" s="240"/>
      <c r="BI71" s="240"/>
      <c r="BJ71" s="240"/>
      <c r="BK71" s="240"/>
      <c r="BL71" s="240"/>
      <c r="BM71" s="240"/>
      <c r="BN71" s="240"/>
      <c r="BO71" s="240"/>
      <c r="BP71" s="240"/>
      <c r="BQ71" s="237">
        <v>65</v>
      </c>
      <c r="BR71" s="242"/>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29"/>
    </row>
    <row r="72" spans="1:131" ht="26.25" customHeight="1" x14ac:dyDescent="0.15">
      <c r="A72" s="237">
        <v>5</v>
      </c>
      <c r="B72" s="872"/>
      <c r="C72" s="873"/>
      <c r="D72" s="873"/>
      <c r="E72" s="873"/>
      <c r="F72" s="873"/>
      <c r="G72" s="873"/>
      <c r="H72" s="873"/>
      <c r="I72" s="873"/>
      <c r="J72" s="873"/>
      <c r="K72" s="873"/>
      <c r="L72" s="873"/>
      <c r="M72" s="873"/>
      <c r="N72" s="873"/>
      <c r="O72" s="873"/>
      <c r="P72" s="874"/>
      <c r="Q72" s="875"/>
      <c r="R72" s="829"/>
      <c r="S72" s="829"/>
      <c r="T72" s="829"/>
      <c r="U72" s="829"/>
      <c r="V72" s="829"/>
      <c r="W72" s="829"/>
      <c r="X72" s="829"/>
      <c r="Y72" s="829"/>
      <c r="Z72" s="829"/>
      <c r="AA72" s="829"/>
      <c r="AB72" s="829"/>
      <c r="AC72" s="829"/>
      <c r="AD72" s="829"/>
      <c r="AE72" s="829"/>
      <c r="AF72" s="829"/>
      <c r="AG72" s="829"/>
      <c r="AH72" s="829"/>
      <c r="AI72" s="829"/>
      <c r="AJ72" s="829"/>
      <c r="AK72" s="829"/>
      <c r="AL72" s="829"/>
      <c r="AM72" s="829"/>
      <c r="AN72" s="829"/>
      <c r="AO72" s="829"/>
      <c r="AP72" s="829"/>
      <c r="AQ72" s="829"/>
      <c r="AR72" s="829"/>
      <c r="AS72" s="829"/>
      <c r="AT72" s="829"/>
      <c r="AU72" s="829"/>
      <c r="AV72" s="829"/>
      <c r="AW72" s="829"/>
      <c r="AX72" s="829"/>
      <c r="AY72" s="829"/>
      <c r="AZ72" s="831"/>
      <c r="BA72" s="831"/>
      <c r="BB72" s="831"/>
      <c r="BC72" s="831"/>
      <c r="BD72" s="832"/>
      <c r="BE72" s="240"/>
      <c r="BF72" s="240"/>
      <c r="BG72" s="240"/>
      <c r="BH72" s="240"/>
      <c r="BI72" s="240"/>
      <c r="BJ72" s="240"/>
      <c r="BK72" s="240"/>
      <c r="BL72" s="240"/>
      <c r="BM72" s="240"/>
      <c r="BN72" s="240"/>
      <c r="BO72" s="240"/>
      <c r="BP72" s="240"/>
      <c r="BQ72" s="237">
        <v>66</v>
      </c>
      <c r="BR72" s="242"/>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29"/>
    </row>
    <row r="73" spans="1:131" ht="26.25" customHeight="1" x14ac:dyDescent="0.15">
      <c r="A73" s="237">
        <v>6</v>
      </c>
      <c r="B73" s="872"/>
      <c r="C73" s="873"/>
      <c r="D73" s="873"/>
      <c r="E73" s="873"/>
      <c r="F73" s="873"/>
      <c r="G73" s="873"/>
      <c r="H73" s="873"/>
      <c r="I73" s="873"/>
      <c r="J73" s="873"/>
      <c r="K73" s="873"/>
      <c r="L73" s="873"/>
      <c r="M73" s="873"/>
      <c r="N73" s="873"/>
      <c r="O73" s="873"/>
      <c r="P73" s="874"/>
      <c r="Q73" s="875"/>
      <c r="R73" s="829"/>
      <c r="S73" s="829"/>
      <c r="T73" s="829"/>
      <c r="U73" s="829"/>
      <c r="V73" s="829"/>
      <c r="W73" s="829"/>
      <c r="X73" s="829"/>
      <c r="Y73" s="829"/>
      <c r="Z73" s="829"/>
      <c r="AA73" s="829"/>
      <c r="AB73" s="829"/>
      <c r="AC73" s="829"/>
      <c r="AD73" s="829"/>
      <c r="AE73" s="829"/>
      <c r="AF73" s="829"/>
      <c r="AG73" s="829"/>
      <c r="AH73" s="829"/>
      <c r="AI73" s="829"/>
      <c r="AJ73" s="829"/>
      <c r="AK73" s="829"/>
      <c r="AL73" s="829"/>
      <c r="AM73" s="829"/>
      <c r="AN73" s="829"/>
      <c r="AO73" s="829"/>
      <c r="AP73" s="829"/>
      <c r="AQ73" s="829"/>
      <c r="AR73" s="829"/>
      <c r="AS73" s="829"/>
      <c r="AT73" s="829"/>
      <c r="AU73" s="829"/>
      <c r="AV73" s="829"/>
      <c r="AW73" s="829"/>
      <c r="AX73" s="829"/>
      <c r="AY73" s="829"/>
      <c r="AZ73" s="831"/>
      <c r="BA73" s="831"/>
      <c r="BB73" s="831"/>
      <c r="BC73" s="831"/>
      <c r="BD73" s="832"/>
      <c r="BE73" s="240"/>
      <c r="BF73" s="240"/>
      <c r="BG73" s="240"/>
      <c r="BH73" s="240"/>
      <c r="BI73" s="240"/>
      <c r="BJ73" s="240"/>
      <c r="BK73" s="240"/>
      <c r="BL73" s="240"/>
      <c r="BM73" s="240"/>
      <c r="BN73" s="240"/>
      <c r="BO73" s="240"/>
      <c r="BP73" s="240"/>
      <c r="BQ73" s="237">
        <v>67</v>
      </c>
      <c r="BR73" s="242"/>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29"/>
    </row>
    <row r="74" spans="1:131" ht="26.25" customHeight="1" x14ac:dyDescent="0.15">
      <c r="A74" s="237">
        <v>7</v>
      </c>
      <c r="B74" s="872"/>
      <c r="C74" s="873"/>
      <c r="D74" s="873"/>
      <c r="E74" s="873"/>
      <c r="F74" s="873"/>
      <c r="G74" s="873"/>
      <c r="H74" s="873"/>
      <c r="I74" s="873"/>
      <c r="J74" s="873"/>
      <c r="K74" s="873"/>
      <c r="L74" s="873"/>
      <c r="M74" s="873"/>
      <c r="N74" s="873"/>
      <c r="O74" s="873"/>
      <c r="P74" s="874"/>
      <c r="Q74" s="875"/>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31"/>
      <c r="BA74" s="831"/>
      <c r="BB74" s="831"/>
      <c r="BC74" s="831"/>
      <c r="BD74" s="832"/>
      <c r="BE74" s="240"/>
      <c r="BF74" s="240"/>
      <c r="BG74" s="240"/>
      <c r="BH74" s="240"/>
      <c r="BI74" s="240"/>
      <c r="BJ74" s="240"/>
      <c r="BK74" s="240"/>
      <c r="BL74" s="240"/>
      <c r="BM74" s="240"/>
      <c r="BN74" s="240"/>
      <c r="BO74" s="240"/>
      <c r="BP74" s="240"/>
      <c r="BQ74" s="237">
        <v>68</v>
      </c>
      <c r="BR74" s="242"/>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29"/>
    </row>
    <row r="75" spans="1:131" ht="26.25" customHeight="1" x14ac:dyDescent="0.15">
      <c r="A75" s="237">
        <v>8</v>
      </c>
      <c r="B75" s="872"/>
      <c r="C75" s="873"/>
      <c r="D75" s="873"/>
      <c r="E75" s="873"/>
      <c r="F75" s="873"/>
      <c r="G75" s="873"/>
      <c r="H75" s="873"/>
      <c r="I75" s="873"/>
      <c r="J75" s="873"/>
      <c r="K75" s="873"/>
      <c r="L75" s="873"/>
      <c r="M75" s="873"/>
      <c r="N75" s="873"/>
      <c r="O75" s="873"/>
      <c r="P75" s="874"/>
      <c r="Q75" s="876"/>
      <c r="R75" s="877"/>
      <c r="S75" s="877"/>
      <c r="T75" s="877"/>
      <c r="U75" s="833"/>
      <c r="V75" s="878"/>
      <c r="W75" s="877"/>
      <c r="X75" s="877"/>
      <c r="Y75" s="877"/>
      <c r="Z75" s="833"/>
      <c r="AA75" s="878"/>
      <c r="AB75" s="877"/>
      <c r="AC75" s="877"/>
      <c r="AD75" s="877"/>
      <c r="AE75" s="833"/>
      <c r="AF75" s="878"/>
      <c r="AG75" s="877"/>
      <c r="AH75" s="877"/>
      <c r="AI75" s="877"/>
      <c r="AJ75" s="833"/>
      <c r="AK75" s="878"/>
      <c r="AL75" s="877"/>
      <c r="AM75" s="877"/>
      <c r="AN75" s="877"/>
      <c r="AO75" s="833"/>
      <c r="AP75" s="878"/>
      <c r="AQ75" s="877"/>
      <c r="AR75" s="877"/>
      <c r="AS75" s="877"/>
      <c r="AT75" s="833"/>
      <c r="AU75" s="878"/>
      <c r="AV75" s="877"/>
      <c r="AW75" s="877"/>
      <c r="AX75" s="877"/>
      <c r="AY75" s="833"/>
      <c r="AZ75" s="831"/>
      <c r="BA75" s="831"/>
      <c r="BB75" s="831"/>
      <c r="BC75" s="831"/>
      <c r="BD75" s="832"/>
      <c r="BE75" s="240"/>
      <c r="BF75" s="240"/>
      <c r="BG75" s="240"/>
      <c r="BH75" s="240"/>
      <c r="BI75" s="240"/>
      <c r="BJ75" s="240"/>
      <c r="BK75" s="240"/>
      <c r="BL75" s="240"/>
      <c r="BM75" s="240"/>
      <c r="BN75" s="240"/>
      <c r="BO75" s="240"/>
      <c r="BP75" s="240"/>
      <c r="BQ75" s="237">
        <v>69</v>
      </c>
      <c r="BR75" s="242"/>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29"/>
    </row>
    <row r="76" spans="1:131" ht="26.25" customHeight="1" x14ac:dyDescent="0.15">
      <c r="A76" s="237">
        <v>9</v>
      </c>
      <c r="B76" s="872"/>
      <c r="C76" s="873"/>
      <c r="D76" s="873"/>
      <c r="E76" s="873"/>
      <c r="F76" s="873"/>
      <c r="G76" s="873"/>
      <c r="H76" s="873"/>
      <c r="I76" s="873"/>
      <c r="J76" s="873"/>
      <c r="K76" s="873"/>
      <c r="L76" s="873"/>
      <c r="M76" s="873"/>
      <c r="N76" s="873"/>
      <c r="O76" s="873"/>
      <c r="P76" s="874"/>
      <c r="Q76" s="876"/>
      <c r="R76" s="877"/>
      <c r="S76" s="877"/>
      <c r="T76" s="877"/>
      <c r="U76" s="833"/>
      <c r="V76" s="878"/>
      <c r="W76" s="877"/>
      <c r="X76" s="877"/>
      <c r="Y76" s="877"/>
      <c r="Z76" s="833"/>
      <c r="AA76" s="878"/>
      <c r="AB76" s="877"/>
      <c r="AC76" s="877"/>
      <c r="AD76" s="877"/>
      <c r="AE76" s="833"/>
      <c r="AF76" s="878"/>
      <c r="AG76" s="877"/>
      <c r="AH76" s="877"/>
      <c r="AI76" s="877"/>
      <c r="AJ76" s="833"/>
      <c r="AK76" s="878"/>
      <c r="AL76" s="877"/>
      <c r="AM76" s="877"/>
      <c r="AN76" s="877"/>
      <c r="AO76" s="833"/>
      <c r="AP76" s="878"/>
      <c r="AQ76" s="877"/>
      <c r="AR76" s="877"/>
      <c r="AS76" s="877"/>
      <c r="AT76" s="833"/>
      <c r="AU76" s="878"/>
      <c r="AV76" s="877"/>
      <c r="AW76" s="877"/>
      <c r="AX76" s="877"/>
      <c r="AY76" s="833"/>
      <c r="AZ76" s="831"/>
      <c r="BA76" s="831"/>
      <c r="BB76" s="831"/>
      <c r="BC76" s="831"/>
      <c r="BD76" s="832"/>
      <c r="BE76" s="240"/>
      <c r="BF76" s="240"/>
      <c r="BG76" s="240"/>
      <c r="BH76" s="240"/>
      <c r="BI76" s="240"/>
      <c r="BJ76" s="240"/>
      <c r="BK76" s="240"/>
      <c r="BL76" s="240"/>
      <c r="BM76" s="240"/>
      <c r="BN76" s="240"/>
      <c r="BO76" s="240"/>
      <c r="BP76" s="240"/>
      <c r="BQ76" s="237">
        <v>70</v>
      </c>
      <c r="BR76" s="242"/>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29"/>
    </row>
    <row r="77" spans="1:131" ht="26.25" customHeight="1" x14ac:dyDescent="0.15">
      <c r="A77" s="237">
        <v>10</v>
      </c>
      <c r="B77" s="872"/>
      <c r="C77" s="873"/>
      <c r="D77" s="873"/>
      <c r="E77" s="873"/>
      <c r="F77" s="873"/>
      <c r="G77" s="873"/>
      <c r="H77" s="873"/>
      <c r="I77" s="873"/>
      <c r="J77" s="873"/>
      <c r="K77" s="873"/>
      <c r="L77" s="873"/>
      <c r="M77" s="873"/>
      <c r="N77" s="873"/>
      <c r="O77" s="873"/>
      <c r="P77" s="874"/>
      <c r="Q77" s="876"/>
      <c r="R77" s="877"/>
      <c r="S77" s="877"/>
      <c r="T77" s="877"/>
      <c r="U77" s="833"/>
      <c r="V77" s="878"/>
      <c r="W77" s="877"/>
      <c r="X77" s="877"/>
      <c r="Y77" s="877"/>
      <c r="Z77" s="833"/>
      <c r="AA77" s="878"/>
      <c r="AB77" s="877"/>
      <c r="AC77" s="877"/>
      <c r="AD77" s="877"/>
      <c r="AE77" s="833"/>
      <c r="AF77" s="878"/>
      <c r="AG77" s="877"/>
      <c r="AH77" s="877"/>
      <c r="AI77" s="877"/>
      <c r="AJ77" s="833"/>
      <c r="AK77" s="878"/>
      <c r="AL77" s="877"/>
      <c r="AM77" s="877"/>
      <c r="AN77" s="877"/>
      <c r="AO77" s="833"/>
      <c r="AP77" s="878"/>
      <c r="AQ77" s="877"/>
      <c r="AR77" s="877"/>
      <c r="AS77" s="877"/>
      <c r="AT77" s="833"/>
      <c r="AU77" s="878"/>
      <c r="AV77" s="877"/>
      <c r="AW77" s="877"/>
      <c r="AX77" s="877"/>
      <c r="AY77" s="833"/>
      <c r="AZ77" s="831"/>
      <c r="BA77" s="831"/>
      <c r="BB77" s="831"/>
      <c r="BC77" s="831"/>
      <c r="BD77" s="832"/>
      <c r="BE77" s="240"/>
      <c r="BF77" s="240"/>
      <c r="BG77" s="240"/>
      <c r="BH77" s="240"/>
      <c r="BI77" s="240"/>
      <c r="BJ77" s="240"/>
      <c r="BK77" s="240"/>
      <c r="BL77" s="240"/>
      <c r="BM77" s="240"/>
      <c r="BN77" s="240"/>
      <c r="BO77" s="240"/>
      <c r="BP77" s="240"/>
      <c r="BQ77" s="237">
        <v>71</v>
      </c>
      <c r="BR77" s="242"/>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29"/>
    </row>
    <row r="78" spans="1:131" ht="26.25" customHeight="1" x14ac:dyDescent="0.15">
      <c r="A78" s="237">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1"/>
      <c r="BA78" s="831"/>
      <c r="BB78" s="831"/>
      <c r="BC78" s="831"/>
      <c r="BD78" s="832"/>
      <c r="BE78" s="240"/>
      <c r="BF78" s="240"/>
      <c r="BG78" s="240"/>
      <c r="BH78" s="240"/>
      <c r="BI78" s="240"/>
      <c r="BJ78" s="229"/>
      <c r="BK78" s="229"/>
      <c r="BL78" s="229"/>
      <c r="BM78" s="229"/>
      <c r="BN78" s="229"/>
      <c r="BO78" s="240"/>
      <c r="BP78" s="240"/>
      <c r="BQ78" s="237">
        <v>72</v>
      </c>
      <c r="BR78" s="242"/>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29"/>
    </row>
    <row r="79" spans="1:131" ht="26.25" customHeight="1" x14ac:dyDescent="0.15">
      <c r="A79" s="237">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1"/>
      <c r="BA79" s="831"/>
      <c r="BB79" s="831"/>
      <c r="BC79" s="831"/>
      <c r="BD79" s="832"/>
      <c r="BE79" s="240"/>
      <c r="BF79" s="240"/>
      <c r="BG79" s="240"/>
      <c r="BH79" s="240"/>
      <c r="BI79" s="240"/>
      <c r="BJ79" s="229"/>
      <c r="BK79" s="229"/>
      <c r="BL79" s="229"/>
      <c r="BM79" s="229"/>
      <c r="BN79" s="229"/>
      <c r="BO79" s="240"/>
      <c r="BP79" s="240"/>
      <c r="BQ79" s="237">
        <v>73</v>
      </c>
      <c r="BR79" s="242"/>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29"/>
    </row>
    <row r="80" spans="1:131" ht="26.25" customHeight="1" x14ac:dyDescent="0.15">
      <c r="A80" s="237">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1"/>
      <c r="BA80" s="831"/>
      <c r="BB80" s="831"/>
      <c r="BC80" s="831"/>
      <c r="BD80" s="832"/>
      <c r="BE80" s="240"/>
      <c r="BF80" s="240"/>
      <c r="BG80" s="240"/>
      <c r="BH80" s="240"/>
      <c r="BI80" s="240"/>
      <c r="BJ80" s="240"/>
      <c r="BK80" s="240"/>
      <c r="BL80" s="240"/>
      <c r="BM80" s="240"/>
      <c r="BN80" s="240"/>
      <c r="BO80" s="240"/>
      <c r="BP80" s="240"/>
      <c r="BQ80" s="237">
        <v>74</v>
      </c>
      <c r="BR80" s="242"/>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29"/>
    </row>
    <row r="81" spans="1:131" ht="26.25" customHeight="1" x14ac:dyDescent="0.15">
      <c r="A81" s="237">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1"/>
      <c r="BA81" s="831"/>
      <c r="BB81" s="831"/>
      <c r="BC81" s="831"/>
      <c r="BD81" s="832"/>
      <c r="BE81" s="240"/>
      <c r="BF81" s="240"/>
      <c r="BG81" s="240"/>
      <c r="BH81" s="240"/>
      <c r="BI81" s="240"/>
      <c r="BJ81" s="240"/>
      <c r="BK81" s="240"/>
      <c r="BL81" s="240"/>
      <c r="BM81" s="240"/>
      <c r="BN81" s="240"/>
      <c r="BO81" s="240"/>
      <c r="BP81" s="240"/>
      <c r="BQ81" s="237">
        <v>75</v>
      </c>
      <c r="BR81" s="242"/>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29"/>
    </row>
    <row r="82" spans="1:131" ht="26.25" customHeight="1" x14ac:dyDescent="0.15">
      <c r="A82" s="237">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1"/>
      <c r="BA82" s="831"/>
      <c r="BB82" s="831"/>
      <c r="BC82" s="831"/>
      <c r="BD82" s="832"/>
      <c r="BE82" s="240"/>
      <c r="BF82" s="240"/>
      <c r="BG82" s="240"/>
      <c r="BH82" s="240"/>
      <c r="BI82" s="240"/>
      <c r="BJ82" s="240"/>
      <c r="BK82" s="240"/>
      <c r="BL82" s="240"/>
      <c r="BM82" s="240"/>
      <c r="BN82" s="240"/>
      <c r="BO82" s="240"/>
      <c r="BP82" s="240"/>
      <c r="BQ82" s="237">
        <v>76</v>
      </c>
      <c r="BR82" s="242"/>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29"/>
    </row>
    <row r="83" spans="1:131" ht="26.25" customHeight="1" x14ac:dyDescent="0.15">
      <c r="A83" s="237">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1"/>
      <c r="BA83" s="831"/>
      <c r="BB83" s="831"/>
      <c r="BC83" s="831"/>
      <c r="BD83" s="832"/>
      <c r="BE83" s="240"/>
      <c r="BF83" s="240"/>
      <c r="BG83" s="240"/>
      <c r="BH83" s="240"/>
      <c r="BI83" s="240"/>
      <c r="BJ83" s="240"/>
      <c r="BK83" s="240"/>
      <c r="BL83" s="240"/>
      <c r="BM83" s="240"/>
      <c r="BN83" s="240"/>
      <c r="BO83" s="240"/>
      <c r="BP83" s="240"/>
      <c r="BQ83" s="237">
        <v>77</v>
      </c>
      <c r="BR83" s="242"/>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29"/>
    </row>
    <row r="84" spans="1:131" ht="26.25" customHeight="1" x14ac:dyDescent="0.15">
      <c r="A84" s="237">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1"/>
      <c r="BA84" s="831"/>
      <c r="BB84" s="831"/>
      <c r="BC84" s="831"/>
      <c r="BD84" s="832"/>
      <c r="BE84" s="240"/>
      <c r="BF84" s="240"/>
      <c r="BG84" s="240"/>
      <c r="BH84" s="240"/>
      <c r="BI84" s="240"/>
      <c r="BJ84" s="240"/>
      <c r="BK84" s="240"/>
      <c r="BL84" s="240"/>
      <c r="BM84" s="240"/>
      <c r="BN84" s="240"/>
      <c r="BO84" s="240"/>
      <c r="BP84" s="240"/>
      <c r="BQ84" s="237">
        <v>78</v>
      </c>
      <c r="BR84" s="242"/>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29"/>
    </row>
    <row r="85" spans="1:131" ht="26.25" customHeight="1" x14ac:dyDescent="0.15">
      <c r="A85" s="237">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1"/>
      <c r="BA85" s="831"/>
      <c r="BB85" s="831"/>
      <c r="BC85" s="831"/>
      <c r="BD85" s="832"/>
      <c r="BE85" s="240"/>
      <c r="BF85" s="240"/>
      <c r="BG85" s="240"/>
      <c r="BH85" s="240"/>
      <c r="BI85" s="240"/>
      <c r="BJ85" s="240"/>
      <c r="BK85" s="240"/>
      <c r="BL85" s="240"/>
      <c r="BM85" s="240"/>
      <c r="BN85" s="240"/>
      <c r="BO85" s="240"/>
      <c r="BP85" s="240"/>
      <c r="BQ85" s="237">
        <v>79</v>
      </c>
      <c r="BR85" s="242"/>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29"/>
    </row>
    <row r="86" spans="1:131" ht="26.25" customHeight="1" x14ac:dyDescent="0.15">
      <c r="A86" s="237">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1"/>
      <c r="BA86" s="831"/>
      <c r="BB86" s="831"/>
      <c r="BC86" s="831"/>
      <c r="BD86" s="832"/>
      <c r="BE86" s="240"/>
      <c r="BF86" s="240"/>
      <c r="BG86" s="240"/>
      <c r="BH86" s="240"/>
      <c r="BI86" s="240"/>
      <c r="BJ86" s="240"/>
      <c r="BK86" s="240"/>
      <c r="BL86" s="240"/>
      <c r="BM86" s="240"/>
      <c r="BN86" s="240"/>
      <c r="BO86" s="240"/>
      <c r="BP86" s="240"/>
      <c r="BQ86" s="237">
        <v>80</v>
      </c>
      <c r="BR86" s="242"/>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29"/>
    </row>
    <row r="87" spans="1:131" ht="26.25" customHeight="1" x14ac:dyDescent="0.15">
      <c r="A87" s="243">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0"/>
      <c r="BF87" s="240"/>
      <c r="BG87" s="240"/>
      <c r="BH87" s="240"/>
      <c r="BI87" s="240"/>
      <c r="BJ87" s="240"/>
      <c r="BK87" s="240"/>
      <c r="BL87" s="240"/>
      <c r="BM87" s="240"/>
      <c r="BN87" s="240"/>
      <c r="BO87" s="240"/>
      <c r="BP87" s="240"/>
      <c r="BQ87" s="237">
        <v>81</v>
      </c>
      <c r="BR87" s="242"/>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29"/>
    </row>
    <row r="88" spans="1:131" ht="26.25" customHeight="1" thickBot="1" x14ac:dyDescent="0.2">
      <c r="A88" s="239" t="s">
        <v>376</v>
      </c>
      <c r="B88" s="789" t="s">
        <v>399</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c r="AG88" s="843"/>
      <c r="AH88" s="843"/>
      <c r="AI88" s="843"/>
      <c r="AJ88" s="843"/>
      <c r="AK88" s="840"/>
      <c r="AL88" s="840"/>
      <c r="AM88" s="840"/>
      <c r="AN88" s="840"/>
      <c r="AO88" s="840"/>
      <c r="AP88" s="843"/>
      <c r="AQ88" s="843"/>
      <c r="AR88" s="843"/>
      <c r="AS88" s="843"/>
      <c r="AT88" s="843"/>
      <c r="AU88" s="843"/>
      <c r="AV88" s="843"/>
      <c r="AW88" s="843"/>
      <c r="AX88" s="843"/>
      <c r="AY88" s="843"/>
      <c r="AZ88" s="848"/>
      <c r="BA88" s="848"/>
      <c r="BB88" s="848"/>
      <c r="BC88" s="848"/>
      <c r="BD88" s="849"/>
      <c r="BE88" s="240"/>
      <c r="BF88" s="240"/>
      <c r="BG88" s="240"/>
      <c r="BH88" s="240"/>
      <c r="BI88" s="240"/>
      <c r="BJ88" s="240"/>
      <c r="BK88" s="240"/>
      <c r="BL88" s="240"/>
      <c r="BM88" s="240"/>
      <c r="BN88" s="240"/>
      <c r="BO88" s="240"/>
      <c r="BP88" s="240"/>
      <c r="BQ88" s="237">
        <v>82</v>
      </c>
      <c r="BR88" s="242"/>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376</v>
      </c>
      <c r="BR102" s="789" t="s">
        <v>400</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c r="CS102" s="851"/>
      <c r="CT102" s="851"/>
      <c r="CU102" s="851"/>
      <c r="CV102" s="890"/>
      <c r="CW102" s="889"/>
      <c r="CX102" s="851"/>
      <c r="CY102" s="851"/>
      <c r="CZ102" s="851"/>
      <c r="DA102" s="890"/>
      <c r="DB102" s="889"/>
      <c r="DC102" s="851"/>
      <c r="DD102" s="851"/>
      <c r="DE102" s="851"/>
      <c r="DF102" s="890"/>
      <c r="DG102" s="889"/>
      <c r="DH102" s="851"/>
      <c r="DI102" s="851"/>
      <c r="DJ102" s="851"/>
      <c r="DK102" s="890"/>
      <c r="DL102" s="889"/>
      <c r="DM102" s="851"/>
      <c r="DN102" s="851"/>
      <c r="DO102" s="851"/>
      <c r="DP102" s="890"/>
      <c r="DQ102" s="889"/>
      <c r="DR102" s="851"/>
      <c r="DS102" s="851"/>
      <c r="DT102" s="851"/>
      <c r="DU102" s="890"/>
      <c r="DV102" s="789"/>
      <c r="DW102" s="790"/>
      <c r="DX102" s="790"/>
      <c r="DY102" s="790"/>
      <c r="DZ102" s="913"/>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4" t="s">
        <v>401</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5" t="s">
        <v>402</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403</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404</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16" t="s">
        <v>405</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406</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29" customFormat="1" ht="26.25" customHeight="1" x14ac:dyDescent="0.15">
      <c r="A109" s="911" t="s">
        <v>407</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408</v>
      </c>
      <c r="AB109" s="892"/>
      <c r="AC109" s="892"/>
      <c r="AD109" s="892"/>
      <c r="AE109" s="893"/>
      <c r="AF109" s="891" t="s">
        <v>409</v>
      </c>
      <c r="AG109" s="892"/>
      <c r="AH109" s="892"/>
      <c r="AI109" s="892"/>
      <c r="AJ109" s="893"/>
      <c r="AK109" s="891" t="s">
        <v>294</v>
      </c>
      <c r="AL109" s="892"/>
      <c r="AM109" s="892"/>
      <c r="AN109" s="892"/>
      <c r="AO109" s="893"/>
      <c r="AP109" s="891" t="s">
        <v>410</v>
      </c>
      <c r="AQ109" s="892"/>
      <c r="AR109" s="892"/>
      <c r="AS109" s="892"/>
      <c r="AT109" s="894"/>
      <c r="AU109" s="911" t="s">
        <v>407</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408</v>
      </c>
      <c r="BR109" s="892"/>
      <c r="BS109" s="892"/>
      <c r="BT109" s="892"/>
      <c r="BU109" s="893"/>
      <c r="BV109" s="891" t="s">
        <v>409</v>
      </c>
      <c r="BW109" s="892"/>
      <c r="BX109" s="892"/>
      <c r="BY109" s="892"/>
      <c r="BZ109" s="893"/>
      <c r="CA109" s="891" t="s">
        <v>294</v>
      </c>
      <c r="CB109" s="892"/>
      <c r="CC109" s="892"/>
      <c r="CD109" s="892"/>
      <c r="CE109" s="893"/>
      <c r="CF109" s="912" t="s">
        <v>410</v>
      </c>
      <c r="CG109" s="912"/>
      <c r="CH109" s="912"/>
      <c r="CI109" s="912"/>
      <c r="CJ109" s="912"/>
      <c r="CK109" s="891" t="s">
        <v>411</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408</v>
      </c>
      <c r="DH109" s="892"/>
      <c r="DI109" s="892"/>
      <c r="DJ109" s="892"/>
      <c r="DK109" s="893"/>
      <c r="DL109" s="891" t="s">
        <v>409</v>
      </c>
      <c r="DM109" s="892"/>
      <c r="DN109" s="892"/>
      <c r="DO109" s="892"/>
      <c r="DP109" s="893"/>
      <c r="DQ109" s="891" t="s">
        <v>294</v>
      </c>
      <c r="DR109" s="892"/>
      <c r="DS109" s="892"/>
      <c r="DT109" s="892"/>
      <c r="DU109" s="893"/>
      <c r="DV109" s="891" t="s">
        <v>410</v>
      </c>
      <c r="DW109" s="892"/>
      <c r="DX109" s="892"/>
      <c r="DY109" s="892"/>
      <c r="DZ109" s="894"/>
    </row>
    <row r="110" spans="1:131" s="229" customFormat="1" ht="26.25" customHeight="1" x14ac:dyDescent="0.15">
      <c r="A110" s="895" t="s">
        <v>412</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398889</v>
      </c>
      <c r="AB110" s="899"/>
      <c r="AC110" s="899"/>
      <c r="AD110" s="899"/>
      <c r="AE110" s="900"/>
      <c r="AF110" s="901">
        <v>488942</v>
      </c>
      <c r="AG110" s="899"/>
      <c r="AH110" s="899"/>
      <c r="AI110" s="899"/>
      <c r="AJ110" s="900"/>
      <c r="AK110" s="901">
        <v>515664</v>
      </c>
      <c r="AL110" s="899"/>
      <c r="AM110" s="899"/>
      <c r="AN110" s="899"/>
      <c r="AO110" s="900"/>
      <c r="AP110" s="902">
        <v>38.4</v>
      </c>
      <c r="AQ110" s="903"/>
      <c r="AR110" s="903"/>
      <c r="AS110" s="903"/>
      <c r="AT110" s="904"/>
      <c r="AU110" s="905" t="s">
        <v>69</v>
      </c>
      <c r="AV110" s="906"/>
      <c r="AW110" s="906"/>
      <c r="AX110" s="906"/>
      <c r="AY110" s="906"/>
      <c r="AZ110" s="928" t="s">
        <v>413</v>
      </c>
      <c r="BA110" s="896"/>
      <c r="BB110" s="896"/>
      <c r="BC110" s="896"/>
      <c r="BD110" s="896"/>
      <c r="BE110" s="896"/>
      <c r="BF110" s="896"/>
      <c r="BG110" s="896"/>
      <c r="BH110" s="896"/>
      <c r="BI110" s="896"/>
      <c r="BJ110" s="896"/>
      <c r="BK110" s="896"/>
      <c r="BL110" s="896"/>
      <c r="BM110" s="896"/>
      <c r="BN110" s="896"/>
      <c r="BO110" s="896"/>
      <c r="BP110" s="897"/>
      <c r="BQ110" s="929">
        <v>3783978</v>
      </c>
      <c r="BR110" s="930"/>
      <c r="BS110" s="930"/>
      <c r="BT110" s="930"/>
      <c r="BU110" s="930"/>
      <c r="BV110" s="930">
        <v>3768470</v>
      </c>
      <c r="BW110" s="930"/>
      <c r="BX110" s="930"/>
      <c r="BY110" s="930"/>
      <c r="BZ110" s="930"/>
      <c r="CA110" s="930">
        <v>3742538</v>
      </c>
      <c r="CB110" s="930"/>
      <c r="CC110" s="930"/>
      <c r="CD110" s="930"/>
      <c r="CE110" s="930"/>
      <c r="CF110" s="943">
        <v>279</v>
      </c>
      <c r="CG110" s="944"/>
      <c r="CH110" s="944"/>
      <c r="CI110" s="944"/>
      <c r="CJ110" s="944"/>
      <c r="CK110" s="945" t="s">
        <v>414</v>
      </c>
      <c r="CL110" s="946"/>
      <c r="CM110" s="928" t="s">
        <v>415</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122</v>
      </c>
      <c r="DH110" s="930"/>
      <c r="DI110" s="930"/>
      <c r="DJ110" s="930"/>
      <c r="DK110" s="930"/>
      <c r="DL110" s="930" t="s">
        <v>122</v>
      </c>
      <c r="DM110" s="930"/>
      <c r="DN110" s="930"/>
      <c r="DO110" s="930"/>
      <c r="DP110" s="930"/>
      <c r="DQ110" s="930" t="s">
        <v>122</v>
      </c>
      <c r="DR110" s="930"/>
      <c r="DS110" s="930"/>
      <c r="DT110" s="930"/>
      <c r="DU110" s="930"/>
      <c r="DV110" s="931" t="s">
        <v>122</v>
      </c>
      <c r="DW110" s="931"/>
      <c r="DX110" s="931"/>
      <c r="DY110" s="931"/>
      <c r="DZ110" s="932"/>
    </row>
    <row r="111" spans="1:131" s="229" customFormat="1" ht="26.25" customHeight="1" x14ac:dyDescent="0.15">
      <c r="A111" s="933" t="s">
        <v>416</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122</v>
      </c>
      <c r="AB111" s="937"/>
      <c r="AC111" s="937"/>
      <c r="AD111" s="937"/>
      <c r="AE111" s="938"/>
      <c r="AF111" s="939" t="s">
        <v>122</v>
      </c>
      <c r="AG111" s="937"/>
      <c r="AH111" s="937"/>
      <c r="AI111" s="937"/>
      <c r="AJ111" s="938"/>
      <c r="AK111" s="939" t="s">
        <v>122</v>
      </c>
      <c r="AL111" s="937"/>
      <c r="AM111" s="937"/>
      <c r="AN111" s="937"/>
      <c r="AO111" s="938"/>
      <c r="AP111" s="940" t="s">
        <v>122</v>
      </c>
      <c r="AQ111" s="941"/>
      <c r="AR111" s="941"/>
      <c r="AS111" s="941"/>
      <c r="AT111" s="942"/>
      <c r="AU111" s="907"/>
      <c r="AV111" s="908"/>
      <c r="AW111" s="908"/>
      <c r="AX111" s="908"/>
      <c r="AY111" s="908"/>
      <c r="AZ111" s="921" t="s">
        <v>417</v>
      </c>
      <c r="BA111" s="922"/>
      <c r="BB111" s="922"/>
      <c r="BC111" s="922"/>
      <c r="BD111" s="922"/>
      <c r="BE111" s="922"/>
      <c r="BF111" s="922"/>
      <c r="BG111" s="922"/>
      <c r="BH111" s="922"/>
      <c r="BI111" s="922"/>
      <c r="BJ111" s="922"/>
      <c r="BK111" s="922"/>
      <c r="BL111" s="922"/>
      <c r="BM111" s="922"/>
      <c r="BN111" s="922"/>
      <c r="BO111" s="922"/>
      <c r="BP111" s="923"/>
      <c r="BQ111" s="924" t="s">
        <v>122</v>
      </c>
      <c r="BR111" s="925"/>
      <c r="BS111" s="925"/>
      <c r="BT111" s="925"/>
      <c r="BU111" s="925"/>
      <c r="BV111" s="925" t="s">
        <v>122</v>
      </c>
      <c r="BW111" s="925"/>
      <c r="BX111" s="925"/>
      <c r="BY111" s="925"/>
      <c r="BZ111" s="925"/>
      <c r="CA111" s="925" t="s">
        <v>122</v>
      </c>
      <c r="CB111" s="925"/>
      <c r="CC111" s="925"/>
      <c r="CD111" s="925"/>
      <c r="CE111" s="925"/>
      <c r="CF111" s="919" t="s">
        <v>122</v>
      </c>
      <c r="CG111" s="920"/>
      <c r="CH111" s="920"/>
      <c r="CI111" s="920"/>
      <c r="CJ111" s="920"/>
      <c r="CK111" s="947"/>
      <c r="CL111" s="948"/>
      <c r="CM111" s="921" t="s">
        <v>418</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122</v>
      </c>
      <c r="DH111" s="925"/>
      <c r="DI111" s="925"/>
      <c r="DJ111" s="925"/>
      <c r="DK111" s="925"/>
      <c r="DL111" s="925" t="s">
        <v>122</v>
      </c>
      <c r="DM111" s="925"/>
      <c r="DN111" s="925"/>
      <c r="DO111" s="925"/>
      <c r="DP111" s="925"/>
      <c r="DQ111" s="925" t="s">
        <v>122</v>
      </c>
      <c r="DR111" s="925"/>
      <c r="DS111" s="925"/>
      <c r="DT111" s="925"/>
      <c r="DU111" s="925"/>
      <c r="DV111" s="926" t="s">
        <v>122</v>
      </c>
      <c r="DW111" s="926"/>
      <c r="DX111" s="926"/>
      <c r="DY111" s="926"/>
      <c r="DZ111" s="927"/>
    </row>
    <row r="112" spans="1:131" s="229" customFormat="1" ht="26.25" customHeight="1" x14ac:dyDescent="0.15">
      <c r="A112" s="951" t="s">
        <v>419</v>
      </c>
      <c r="B112" s="952"/>
      <c r="C112" s="922" t="s">
        <v>420</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122</v>
      </c>
      <c r="AB112" s="958"/>
      <c r="AC112" s="958"/>
      <c r="AD112" s="958"/>
      <c r="AE112" s="959"/>
      <c r="AF112" s="960" t="s">
        <v>122</v>
      </c>
      <c r="AG112" s="958"/>
      <c r="AH112" s="958"/>
      <c r="AI112" s="958"/>
      <c r="AJ112" s="959"/>
      <c r="AK112" s="960" t="s">
        <v>122</v>
      </c>
      <c r="AL112" s="958"/>
      <c r="AM112" s="958"/>
      <c r="AN112" s="958"/>
      <c r="AO112" s="959"/>
      <c r="AP112" s="961" t="s">
        <v>122</v>
      </c>
      <c r="AQ112" s="962"/>
      <c r="AR112" s="962"/>
      <c r="AS112" s="962"/>
      <c r="AT112" s="963"/>
      <c r="AU112" s="907"/>
      <c r="AV112" s="908"/>
      <c r="AW112" s="908"/>
      <c r="AX112" s="908"/>
      <c r="AY112" s="908"/>
      <c r="AZ112" s="921" t="s">
        <v>421</v>
      </c>
      <c r="BA112" s="922"/>
      <c r="BB112" s="922"/>
      <c r="BC112" s="922"/>
      <c r="BD112" s="922"/>
      <c r="BE112" s="922"/>
      <c r="BF112" s="922"/>
      <c r="BG112" s="922"/>
      <c r="BH112" s="922"/>
      <c r="BI112" s="922"/>
      <c r="BJ112" s="922"/>
      <c r="BK112" s="922"/>
      <c r="BL112" s="922"/>
      <c r="BM112" s="922"/>
      <c r="BN112" s="922"/>
      <c r="BO112" s="922"/>
      <c r="BP112" s="923"/>
      <c r="BQ112" s="924">
        <v>526350</v>
      </c>
      <c r="BR112" s="925"/>
      <c r="BS112" s="925"/>
      <c r="BT112" s="925"/>
      <c r="BU112" s="925"/>
      <c r="BV112" s="925">
        <v>484932</v>
      </c>
      <c r="BW112" s="925"/>
      <c r="BX112" s="925"/>
      <c r="BY112" s="925"/>
      <c r="BZ112" s="925"/>
      <c r="CA112" s="925">
        <v>483030</v>
      </c>
      <c r="CB112" s="925"/>
      <c r="CC112" s="925"/>
      <c r="CD112" s="925"/>
      <c r="CE112" s="925"/>
      <c r="CF112" s="919">
        <v>36</v>
      </c>
      <c r="CG112" s="920"/>
      <c r="CH112" s="920"/>
      <c r="CI112" s="920"/>
      <c r="CJ112" s="920"/>
      <c r="CK112" s="947"/>
      <c r="CL112" s="948"/>
      <c r="CM112" s="921" t="s">
        <v>422</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122</v>
      </c>
      <c r="DH112" s="925"/>
      <c r="DI112" s="925"/>
      <c r="DJ112" s="925"/>
      <c r="DK112" s="925"/>
      <c r="DL112" s="925" t="s">
        <v>122</v>
      </c>
      <c r="DM112" s="925"/>
      <c r="DN112" s="925"/>
      <c r="DO112" s="925"/>
      <c r="DP112" s="925"/>
      <c r="DQ112" s="925" t="s">
        <v>122</v>
      </c>
      <c r="DR112" s="925"/>
      <c r="DS112" s="925"/>
      <c r="DT112" s="925"/>
      <c r="DU112" s="925"/>
      <c r="DV112" s="926" t="s">
        <v>122</v>
      </c>
      <c r="DW112" s="926"/>
      <c r="DX112" s="926"/>
      <c r="DY112" s="926"/>
      <c r="DZ112" s="927"/>
    </row>
    <row r="113" spans="1:130" s="229" customFormat="1" ht="26.25" customHeight="1" x14ac:dyDescent="0.15">
      <c r="A113" s="953"/>
      <c r="B113" s="954"/>
      <c r="C113" s="922" t="s">
        <v>423</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57455</v>
      </c>
      <c r="AB113" s="937"/>
      <c r="AC113" s="937"/>
      <c r="AD113" s="937"/>
      <c r="AE113" s="938"/>
      <c r="AF113" s="939">
        <v>57071</v>
      </c>
      <c r="AG113" s="937"/>
      <c r="AH113" s="937"/>
      <c r="AI113" s="937"/>
      <c r="AJ113" s="938"/>
      <c r="AK113" s="939">
        <v>65593</v>
      </c>
      <c r="AL113" s="937"/>
      <c r="AM113" s="937"/>
      <c r="AN113" s="937"/>
      <c r="AO113" s="938"/>
      <c r="AP113" s="940">
        <v>4.9000000000000004</v>
      </c>
      <c r="AQ113" s="941"/>
      <c r="AR113" s="941"/>
      <c r="AS113" s="941"/>
      <c r="AT113" s="942"/>
      <c r="AU113" s="907"/>
      <c r="AV113" s="908"/>
      <c r="AW113" s="908"/>
      <c r="AX113" s="908"/>
      <c r="AY113" s="908"/>
      <c r="AZ113" s="921" t="s">
        <v>424</v>
      </c>
      <c r="BA113" s="922"/>
      <c r="BB113" s="922"/>
      <c r="BC113" s="922"/>
      <c r="BD113" s="922"/>
      <c r="BE113" s="922"/>
      <c r="BF113" s="922"/>
      <c r="BG113" s="922"/>
      <c r="BH113" s="922"/>
      <c r="BI113" s="922"/>
      <c r="BJ113" s="922"/>
      <c r="BK113" s="922"/>
      <c r="BL113" s="922"/>
      <c r="BM113" s="922"/>
      <c r="BN113" s="922"/>
      <c r="BO113" s="922"/>
      <c r="BP113" s="923"/>
      <c r="BQ113" s="924">
        <v>12251</v>
      </c>
      <c r="BR113" s="925"/>
      <c r="BS113" s="925"/>
      <c r="BT113" s="925"/>
      <c r="BU113" s="925"/>
      <c r="BV113" s="925">
        <v>10110</v>
      </c>
      <c r="BW113" s="925"/>
      <c r="BX113" s="925"/>
      <c r="BY113" s="925"/>
      <c r="BZ113" s="925"/>
      <c r="CA113" s="925">
        <v>7950</v>
      </c>
      <c r="CB113" s="925"/>
      <c r="CC113" s="925"/>
      <c r="CD113" s="925"/>
      <c r="CE113" s="925"/>
      <c r="CF113" s="919">
        <v>0.6</v>
      </c>
      <c r="CG113" s="920"/>
      <c r="CH113" s="920"/>
      <c r="CI113" s="920"/>
      <c r="CJ113" s="920"/>
      <c r="CK113" s="947"/>
      <c r="CL113" s="948"/>
      <c r="CM113" s="921" t="s">
        <v>425</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122</v>
      </c>
      <c r="DH113" s="958"/>
      <c r="DI113" s="958"/>
      <c r="DJ113" s="958"/>
      <c r="DK113" s="959"/>
      <c r="DL113" s="960" t="s">
        <v>122</v>
      </c>
      <c r="DM113" s="958"/>
      <c r="DN113" s="958"/>
      <c r="DO113" s="958"/>
      <c r="DP113" s="959"/>
      <c r="DQ113" s="960" t="s">
        <v>122</v>
      </c>
      <c r="DR113" s="958"/>
      <c r="DS113" s="958"/>
      <c r="DT113" s="958"/>
      <c r="DU113" s="959"/>
      <c r="DV113" s="961" t="s">
        <v>122</v>
      </c>
      <c r="DW113" s="962"/>
      <c r="DX113" s="962"/>
      <c r="DY113" s="962"/>
      <c r="DZ113" s="963"/>
    </row>
    <row r="114" spans="1:130" s="229" customFormat="1" ht="26.25" customHeight="1" x14ac:dyDescent="0.15">
      <c r="A114" s="953"/>
      <c r="B114" s="954"/>
      <c r="C114" s="922" t="s">
        <v>426</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t="s">
        <v>122</v>
      </c>
      <c r="AB114" s="958"/>
      <c r="AC114" s="958"/>
      <c r="AD114" s="958"/>
      <c r="AE114" s="959"/>
      <c r="AF114" s="960" t="s">
        <v>122</v>
      </c>
      <c r="AG114" s="958"/>
      <c r="AH114" s="958"/>
      <c r="AI114" s="958"/>
      <c r="AJ114" s="959"/>
      <c r="AK114" s="960" t="s">
        <v>122</v>
      </c>
      <c r="AL114" s="958"/>
      <c r="AM114" s="958"/>
      <c r="AN114" s="958"/>
      <c r="AO114" s="959"/>
      <c r="AP114" s="961" t="s">
        <v>122</v>
      </c>
      <c r="AQ114" s="962"/>
      <c r="AR114" s="962"/>
      <c r="AS114" s="962"/>
      <c r="AT114" s="963"/>
      <c r="AU114" s="907"/>
      <c r="AV114" s="908"/>
      <c r="AW114" s="908"/>
      <c r="AX114" s="908"/>
      <c r="AY114" s="908"/>
      <c r="AZ114" s="921" t="s">
        <v>427</v>
      </c>
      <c r="BA114" s="922"/>
      <c r="BB114" s="922"/>
      <c r="BC114" s="922"/>
      <c r="BD114" s="922"/>
      <c r="BE114" s="922"/>
      <c r="BF114" s="922"/>
      <c r="BG114" s="922"/>
      <c r="BH114" s="922"/>
      <c r="BI114" s="922"/>
      <c r="BJ114" s="922"/>
      <c r="BK114" s="922"/>
      <c r="BL114" s="922"/>
      <c r="BM114" s="922"/>
      <c r="BN114" s="922"/>
      <c r="BO114" s="922"/>
      <c r="BP114" s="923"/>
      <c r="BQ114" s="924">
        <v>215158</v>
      </c>
      <c r="BR114" s="925"/>
      <c r="BS114" s="925"/>
      <c r="BT114" s="925"/>
      <c r="BU114" s="925"/>
      <c r="BV114" s="925">
        <v>358497</v>
      </c>
      <c r="BW114" s="925"/>
      <c r="BX114" s="925"/>
      <c r="BY114" s="925"/>
      <c r="BZ114" s="925"/>
      <c r="CA114" s="925">
        <v>215431</v>
      </c>
      <c r="CB114" s="925"/>
      <c r="CC114" s="925"/>
      <c r="CD114" s="925"/>
      <c r="CE114" s="925"/>
      <c r="CF114" s="919">
        <v>16.100000000000001</v>
      </c>
      <c r="CG114" s="920"/>
      <c r="CH114" s="920"/>
      <c r="CI114" s="920"/>
      <c r="CJ114" s="920"/>
      <c r="CK114" s="947"/>
      <c r="CL114" s="948"/>
      <c r="CM114" s="921" t="s">
        <v>428</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122</v>
      </c>
      <c r="DH114" s="958"/>
      <c r="DI114" s="958"/>
      <c r="DJ114" s="958"/>
      <c r="DK114" s="959"/>
      <c r="DL114" s="960" t="s">
        <v>122</v>
      </c>
      <c r="DM114" s="958"/>
      <c r="DN114" s="958"/>
      <c r="DO114" s="958"/>
      <c r="DP114" s="959"/>
      <c r="DQ114" s="960" t="s">
        <v>122</v>
      </c>
      <c r="DR114" s="958"/>
      <c r="DS114" s="958"/>
      <c r="DT114" s="958"/>
      <c r="DU114" s="959"/>
      <c r="DV114" s="961" t="s">
        <v>122</v>
      </c>
      <c r="DW114" s="962"/>
      <c r="DX114" s="962"/>
      <c r="DY114" s="962"/>
      <c r="DZ114" s="963"/>
    </row>
    <row r="115" spans="1:130" s="229" customFormat="1" ht="26.25" customHeight="1" x14ac:dyDescent="0.15">
      <c r="A115" s="953"/>
      <c r="B115" s="954"/>
      <c r="C115" s="922" t="s">
        <v>429</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112</v>
      </c>
      <c r="AB115" s="937"/>
      <c r="AC115" s="937"/>
      <c r="AD115" s="937"/>
      <c r="AE115" s="938"/>
      <c r="AF115" s="939">
        <v>123</v>
      </c>
      <c r="AG115" s="937"/>
      <c r="AH115" s="937"/>
      <c r="AI115" s="937"/>
      <c r="AJ115" s="938"/>
      <c r="AK115" s="939">
        <v>84</v>
      </c>
      <c r="AL115" s="937"/>
      <c r="AM115" s="937"/>
      <c r="AN115" s="937"/>
      <c r="AO115" s="938"/>
      <c r="AP115" s="940">
        <v>0</v>
      </c>
      <c r="AQ115" s="941"/>
      <c r="AR115" s="941"/>
      <c r="AS115" s="941"/>
      <c r="AT115" s="942"/>
      <c r="AU115" s="907"/>
      <c r="AV115" s="908"/>
      <c r="AW115" s="908"/>
      <c r="AX115" s="908"/>
      <c r="AY115" s="908"/>
      <c r="AZ115" s="921" t="s">
        <v>430</v>
      </c>
      <c r="BA115" s="922"/>
      <c r="BB115" s="922"/>
      <c r="BC115" s="922"/>
      <c r="BD115" s="922"/>
      <c r="BE115" s="922"/>
      <c r="BF115" s="922"/>
      <c r="BG115" s="922"/>
      <c r="BH115" s="922"/>
      <c r="BI115" s="922"/>
      <c r="BJ115" s="922"/>
      <c r="BK115" s="922"/>
      <c r="BL115" s="922"/>
      <c r="BM115" s="922"/>
      <c r="BN115" s="922"/>
      <c r="BO115" s="922"/>
      <c r="BP115" s="923"/>
      <c r="BQ115" s="924">
        <v>2000</v>
      </c>
      <c r="BR115" s="925"/>
      <c r="BS115" s="925"/>
      <c r="BT115" s="925"/>
      <c r="BU115" s="925"/>
      <c r="BV115" s="925">
        <v>2000</v>
      </c>
      <c r="BW115" s="925"/>
      <c r="BX115" s="925"/>
      <c r="BY115" s="925"/>
      <c r="BZ115" s="925"/>
      <c r="CA115" s="925">
        <v>2000</v>
      </c>
      <c r="CB115" s="925"/>
      <c r="CC115" s="925"/>
      <c r="CD115" s="925"/>
      <c r="CE115" s="925"/>
      <c r="CF115" s="919">
        <v>0.1</v>
      </c>
      <c r="CG115" s="920"/>
      <c r="CH115" s="920"/>
      <c r="CI115" s="920"/>
      <c r="CJ115" s="920"/>
      <c r="CK115" s="947"/>
      <c r="CL115" s="948"/>
      <c r="CM115" s="921" t="s">
        <v>431</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122</v>
      </c>
      <c r="DH115" s="958"/>
      <c r="DI115" s="958"/>
      <c r="DJ115" s="958"/>
      <c r="DK115" s="959"/>
      <c r="DL115" s="960" t="s">
        <v>122</v>
      </c>
      <c r="DM115" s="958"/>
      <c r="DN115" s="958"/>
      <c r="DO115" s="958"/>
      <c r="DP115" s="959"/>
      <c r="DQ115" s="960" t="s">
        <v>122</v>
      </c>
      <c r="DR115" s="958"/>
      <c r="DS115" s="958"/>
      <c r="DT115" s="958"/>
      <c r="DU115" s="959"/>
      <c r="DV115" s="961" t="s">
        <v>122</v>
      </c>
      <c r="DW115" s="962"/>
      <c r="DX115" s="962"/>
      <c r="DY115" s="962"/>
      <c r="DZ115" s="963"/>
    </row>
    <row r="116" spans="1:130" s="229" customFormat="1" ht="26.25" customHeight="1" x14ac:dyDescent="0.15">
      <c r="A116" s="955"/>
      <c r="B116" s="956"/>
      <c r="C116" s="964" t="s">
        <v>432</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v>1</v>
      </c>
      <c r="AB116" s="958"/>
      <c r="AC116" s="958"/>
      <c r="AD116" s="958"/>
      <c r="AE116" s="959"/>
      <c r="AF116" s="960">
        <v>1</v>
      </c>
      <c r="AG116" s="958"/>
      <c r="AH116" s="958"/>
      <c r="AI116" s="958"/>
      <c r="AJ116" s="959"/>
      <c r="AK116" s="960">
        <v>2</v>
      </c>
      <c r="AL116" s="958"/>
      <c r="AM116" s="958"/>
      <c r="AN116" s="958"/>
      <c r="AO116" s="959"/>
      <c r="AP116" s="961">
        <v>0</v>
      </c>
      <c r="AQ116" s="962"/>
      <c r="AR116" s="962"/>
      <c r="AS116" s="962"/>
      <c r="AT116" s="963"/>
      <c r="AU116" s="907"/>
      <c r="AV116" s="908"/>
      <c r="AW116" s="908"/>
      <c r="AX116" s="908"/>
      <c r="AY116" s="908"/>
      <c r="AZ116" s="966" t="s">
        <v>433</v>
      </c>
      <c r="BA116" s="967"/>
      <c r="BB116" s="967"/>
      <c r="BC116" s="967"/>
      <c r="BD116" s="967"/>
      <c r="BE116" s="967"/>
      <c r="BF116" s="967"/>
      <c r="BG116" s="967"/>
      <c r="BH116" s="967"/>
      <c r="BI116" s="967"/>
      <c r="BJ116" s="967"/>
      <c r="BK116" s="967"/>
      <c r="BL116" s="967"/>
      <c r="BM116" s="967"/>
      <c r="BN116" s="967"/>
      <c r="BO116" s="967"/>
      <c r="BP116" s="968"/>
      <c r="BQ116" s="924" t="s">
        <v>122</v>
      </c>
      <c r="BR116" s="925"/>
      <c r="BS116" s="925"/>
      <c r="BT116" s="925"/>
      <c r="BU116" s="925"/>
      <c r="BV116" s="925" t="s">
        <v>122</v>
      </c>
      <c r="BW116" s="925"/>
      <c r="BX116" s="925"/>
      <c r="BY116" s="925"/>
      <c r="BZ116" s="925"/>
      <c r="CA116" s="925" t="s">
        <v>122</v>
      </c>
      <c r="CB116" s="925"/>
      <c r="CC116" s="925"/>
      <c r="CD116" s="925"/>
      <c r="CE116" s="925"/>
      <c r="CF116" s="919" t="s">
        <v>122</v>
      </c>
      <c r="CG116" s="920"/>
      <c r="CH116" s="920"/>
      <c r="CI116" s="920"/>
      <c r="CJ116" s="920"/>
      <c r="CK116" s="947"/>
      <c r="CL116" s="948"/>
      <c r="CM116" s="921" t="s">
        <v>434</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122</v>
      </c>
      <c r="DH116" s="958"/>
      <c r="DI116" s="958"/>
      <c r="DJ116" s="958"/>
      <c r="DK116" s="959"/>
      <c r="DL116" s="960" t="s">
        <v>122</v>
      </c>
      <c r="DM116" s="958"/>
      <c r="DN116" s="958"/>
      <c r="DO116" s="958"/>
      <c r="DP116" s="959"/>
      <c r="DQ116" s="960" t="s">
        <v>122</v>
      </c>
      <c r="DR116" s="958"/>
      <c r="DS116" s="958"/>
      <c r="DT116" s="958"/>
      <c r="DU116" s="959"/>
      <c r="DV116" s="961" t="s">
        <v>122</v>
      </c>
      <c r="DW116" s="962"/>
      <c r="DX116" s="962"/>
      <c r="DY116" s="962"/>
      <c r="DZ116" s="963"/>
    </row>
    <row r="117" spans="1:130" s="229" customFormat="1" ht="26.25" customHeight="1" x14ac:dyDescent="0.15">
      <c r="A117" s="911" t="s">
        <v>177</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435</v>
      </c>
      <c r="Z117" s="893"/>
      <c r="AA117" s="977">
        <v>456457</v>
      </c>
      <c r="AB117" s="978"/>
      <c r="AC117" s="978"/>
      <c r="AD117" s="978"/>
      <c r="AE117" s="979"/>
      <c r="AF117" s="980">
        <v>546137</v>
      </c>
      <c r="AG117" s="978"/>
      <c r="AH117" s="978"/>
      <c r="AI117" s="978"/>
      <c r="AJ117" s="979"/>
      <c r="AK117" s="980">
        <v>581343</v>
      </c>
      <c r="AL117" s="978"/>
      <c r="AM117" s="978"/>
      <c r="AN117" s="978"/>
      <c r="AO117" s="979"/>
      <c r="AP117" s="981"/>
      <c r="AQ117" s="982"/>
      <c r="AR117" s="982"/>
      <c r="AS117" s="982"/>
      <c r="AT117" s="983"/>
      <c r="AU117" s="907"/>
      <c r="AV117" s="908"/>
      <c r="AW117" s="908"/>
      <c r="AX117" s="908"/>
      <c r="AY117" s="908"/>
      <c r="AZ117" s="973" t="s">
        <v>436</v>
      </c>
      <c r="BA117" s="974"/>
      <c r="BB117" s="974"/>
      <c r="BC117" s="974"/>
      <c r="BD117" s="974"/>
      <c r="BE117" s="974"/>
      <c r="BF117" s="974"/>
      <c r="BG117" s="974"/>
      <c r="BH117" s="974"/>
      <c r="BI117" s="974"/>
      <c r="BJ117" s="974"/>
      <c r="BK117" s="974"/>
      <c r="BL117" s="974"/>
      <c r="BM117" s="974"/>
      <c r="BN117" s="974"/>
      <c r="BO117" s="974"/>
      <c r="BP117" s="975"/>
      <c r="BQ117" s="924" t="s">
        <v>122</v>
      </c>
      <c r="BR117" s="925"/>
      <c r="BS117" s="925"/>
      <c r="BT117" s="925"/>
      <c r="BU117" s="925"/>
      <c r="BV117" s="925" t="s">
        <v>122</v>
      </c>
      <c r="BW117" s="925"/>
      <c r="BX117" s="925"/>
      <c r="BY117" s="925"/>
      <c r="BZ117" s="925"/>
      <c r="CA117" s="925" t="s">
        <v>122</v>
      </c>
      <c r="CB117" s="925"/>
      <c r="CC117" s="925"/>
      <c r="CD117" s="925"/>
      <c r="CE117" s="925"/>
      <c r="CF117" s="919" t="s">
        <v>122</v>
      </c>
      <c r="CG117" s="920"/>
      <c r="CH117" s="920"/>
      <c r="CI117" s="920"/>
      <c r="CJ117" s="920"/>
      <c r="CK117" s="947"/>
      <c r="CL117" s="948"/>
      <c r="CM117" s="921" t="s">
        <v>437</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122</v>
      </c>
      <c r="DH117" s="958"/>
      <c r="DI117" s="958"/>
      <c r="DJ117" s="958"/>
      <c r="DK117" s="959"/>
      <c r="DL117" s="960" t="s">
        <v>122</v>
      </c>
      <c r="DM117" s="958"/>
      <c r="DN117" s="958"/>
      <c r="DO117" s="958"/>
      <c r="DP117" s="959"/>
      <c r="DQ117" s="960" t="s">
        <v>122</v>
      </c>
      <c r="DR117" s="958"/>
      <c r="DS117" s="958"/>
      <c r="DT117" s="958"/>
      <c r="DU117" s="959"/>
      <c r="DV117" s="961" t="s">
        <v>122</v>
      </c>
      <c r="DW117" s="962"/>
      <c r="DX117" s="962"/>
      <c r="DY117" s="962"/>
      <c r="DZ117" s="963"/>
    </row>
    <row r="118" spans="1:130" s="229" customFormat="1" ht="26.25" customHeight="1" x14ac:dyDescent="0.15">
      <c r="A118" s="911" t="s">
        <v>411</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408</v>
      </c>
      <c r="AB118" s="892"/>
      <c r="AC118" s="892"/>
      <c r="AD118" s="892"/>
      <c r="AE118" s="893"/>
      <c r="AF118" s="891" t="s">
        <v>409</v>
      </c>
      <c r="AG118" s="892"/>
      <c r="AH118" s="892"/>
      <c r="AI118" s="892"/>
      <c r="AJ118" s="893"/>
      <c r="AK118" s="891" t="s">
        <v>294</v>
      </c>
      <c r="AL118" s="892"/>
      <c r="AM118" s="892"/>
      <c r="AN118" s="892"/>
      <c r="AO118" s="893"/>
      <c r="AP118" s="969" t="s">
        <v>410</v>
      </c>
      <c r="AQ118" s="970"/>
      <c r="AR118" s="970"/>
      <c r="AS118" s="970"/>
      <c r="AT118" s="971"/>
      <c r="AU118" s="907"/>
      <c r="AV118" s="908"/>
      <c r="AW118" s="908"/>
      <c r="AX118" s="908"/>
      <c r="AY118" s="908"/>
      <c r="AZ118" s="972" t="s">
        <v>438</v>
      </c>
      <c r="BA118" s="964"/>
      <c r="BB118" s="964"/>
      <c r="BC118" s="964"/>
      <c r="BD118" s="964"/>
      <c r="BE118" s="964"/>
      <c r="BF118" s="964"/>
      <c r="BG118" s="964"/>
      <c r="BH118" s="964"/>
      <c r="BI118" s="964"/>
      <c r="BJ118" s="964"/>
      <c r="BK118" s="964"/>
      <c r="BL118" s="964"/>
      <c r="BM118" s="964"/>
      <c r="BN118" s="964"/>
      <c r="BO118" s="964"/>
      <c r="BP118" s="965"/>
      <c r="BQ118" s="998" t="s">
        <v>122</v>
      </c>
      <c r="BR118" s="999"/>
      <c r="BS118" s="999"/>
      <c r="BT118" s="999"/>
      <c r="BU118" s="999"/>
      <c r="BV118" s="999" t="s">
        <v>122</v>
      </c>
      <c r="BW118" s="999"/>
      <c r="BX118" s="999"/>
      <c r="BY118" s="999"/>
      <c r="BZ118" s="999"/>
      <c r="CA118" s="999" t="s">
        <v>122</v>
      </c>
      <c r="CB118" s="999"/>
      <c r="CC118" s="999"/>
      <c r="CD118" s="999"/>
      <c r="CE118" s="999"/>
      <c r="CF118" s="919" t="s">
        <v>122</v>
      </c>
      <c r="CG118" s="920"/>
      <c r="CH118" s="920"/>
      <c r="CI118" s="920"/>
      <c r="CJ118" s="920"/>
      <c r="CK118" s="947"/>
      <c r="CL118" s="948"/>
      <c r="CM118" s="921" t="s">
        <v>439</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122</v>
      </c>
      <c r="DH118" s="958"/>
      <c r="DI118" s="958"/>
      <c r="DJ118" s="958"/>
      <c r="DK118" s="959"/>
      <c r="DL118" s="960" t="s">
        <v>122</v>
      </c>
      <c r="DM118" s="958"/>
      <c r="DN118" s="958"/>
      <c r="DO118" s="958"/>
      <c r="DP118" s="959"/>
      <c r="DQ118" s="960" t="s">
        <v>122</v>
      </c>
      <c r="DR118" s="958"/>
      <c r="DS118" s="958"/>
      <c r="DT118" s="958"/>
      <c r="DU118" s="959"/>
      <c r="DV118" s="961" t="s">
        <v>122</v>
      </c>
      <c r="DW118" s="962"/>
      <c r="DX118" s="962"/>
      <c r="DY118" s="962"/>
      <c r="DZ118" s="963"/>
    </row>
    <row r="119" spans="1:130" s="229" customFormat="1" ht="26.25" customHeight="1" x14ac:dyDescent="0.15">
      <c r="A119" s="1055" t="s">
        <v>414</v>
      </c>
      <c r="B119" s="946"/>
      <c r="C119" s="928" t="s">
        <v>415</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122</v>
      </c>
      <c r="AB119" s="899"/>
      <c r="AC119" s="899"/>
      <c r="AD119" s="899"/>
      <c r="AE119" s="900"/>
      <c r="AF119" s="901" t="s">
        <v>122</v>
      </c>
      <c r="AG119" s="899"/>
      <c r="AH119" s="899"/>
      <c r="AI119" s="899"/>
      <c r="AJ119" s="900"/>
      <c r="AK119" s="901" t="s">
        <v>122</v>
      </c>
      <c r="AL119" s="899"/>
      <c r="AM119" s="899"/>
      <c r="AN119" s="899"/>
      <c r="AO119" s="900"/>
      <c r="AP119" s="902" t="s">
        <v>122</v>
      </c>
      <c r="AQ119" s="903"/>
      <c r="AR119" s="903"/>
      <c r="AS119" s="903"/>
      <c r="AT119" s="904"/>
      <c r="AU119" s="909"/>
      <c r="AV119" s="910"/>
      <c r="AW119" s="910"/>
      <c r="AX119" s="910"/>
      <c r="AY119" s="910"/>
      <c r="AZ119" s="250" t="s">
        <v>177</v>
      </c>
      <c r="BA119" s="250"/>
      <c r="BB119" s="250"/>
      <c r="BC119" s="250"/>
      <c r="BD119" s="250"/>
      <c r="BE119" s="250"/>
      <c r="BF119" s="250"/>
      <c r="BG119" s="250"/>
      <c r="BH119" s="250"/>
      <c r="BI119" s="250"/>
      <c r="BJ119" s="250"/>
      <c r="BK119" s="250"/>
      <c r="BL119" s="250"/>
      <c r="BM119" s="250"/>
      <c r="BN119" s="250"/>
      <c r="BO119" s="976" t="s">
        <v>440</v>
      </c>
      <c r="BP119" s="1004"/>
      <c r="BQ119" s="998">
        <v>4539737</v>
      </c>
      <c r="BR119" s="999"/>
      <c r="BS119" s="999"/>
      <c r="BT119" s="999"/>
      <c r="BU119" s="999"/>
      <c r="BV119" s="999">
        <v>4624009</v>
      </c>
      <c r="BW119" s="999"/>
      <c r="BX119" s="999"/>
      <c r="BY119" s="999"/>
      <c r="BZ119" s="999"/>
      <c r="CA119" s="999">
        <v>4450949</v>
      </c>
      <c r="CB119" s="999"/>
      <c r="CC119" s="999"/>
      <c r="CD119" s="999"/>
      <c r="CE119" s="999"/>
      <c r="CF119" s="1000"/>
      <c r="CG119" s="1001"/>
      <c r="CH119" s="1001"/>
      <c r="CI119" s="1001"/>
      <c r="CJ119" s="1002"/>
      <c r="CK119" s="949"/>
      <c r="CL119" s="950"/>
      <c r="CM119" s="972" t="s">
        <v>441</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122</v>
      </c>
      <c r="DH119" s="985"/>
      <c r="DI119" s="985"/>
      <c r="DJ119" s="985"/>
      <c r="DK119" s="986"/>
      <c r="DL119" s="984" t="s">
        <v>122</v>
      </c>
      <c r="DM119" s="985"/>
      <c r="DN119" s="985"/>
      <c r="DO119" s="985"/>
      <c r="DP119" s="986"/>
      <c r="DQ119" s="984" t="s">
        <v>122</v>
      </c>
      <c r="DR119" s="985"/>
      <c r="DS119" s="985"/>
      <c r="DT119" s="985"/>
      <c r="DU119" s="986"/>
      <c r="DV119" s="987" t="s">
        <v>122</v>
      </c>
      <c r="DW119" s="988"/>
      <c r="DX119" s="988"/>
      <c r="DY119" s="988"/>
      <c r="DZ119" s="989"/>
    </row>
    <row r="120" spans="1:130" s="229" customFormat="1" ht="26.25" customHeight="1" x14ac:dyDescent="0.15">
      <c r="A120" s="1056"/>
      <c r="B120" s="948"/>
      <c r="C120" s="921" t="s">
        <v>418</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122</v>
      </c>
      <c r="AB120" s="958"/>
      <c r="AC120" s="958"/>
      <c r="AD120" s="958"/>
      <c r="AE120" s="959"/>
      <c r="AF120" s="960" t="s">
        <v>122</v>
      </c>
      <c r="AG120" s="958"/>
      <c r="AH120" s="958"/>
      <c r="AI120" s="958"/>
      <c r="AJ120" s="959"/>
      <c r="AK120" s="960" t="s">
        <v>122</v>
      </c>
      <c r="AL120" s="958"/>
      <c r="AM120" s="958"/>
      <c r="AN120" s="958"/>
      <c r="AO120" s="959"/>
      <c r="AP120" s="961" t="s">
        <v>122</v>
      </c>
      <c r="AQ120" s="962"/>
      <c r="AR120" s="962"/>
      <c r="AS120" s="962"/>
      <c r="AT120" s="963"/>
      <c r="AU120" s="990" t="s">
        <v>442</v>
      </c>
      <c r="AV120" s="991"/>
      <c r="AW120" s="991"/>
      <c r="AX120" s="991"/>
      <c r="AY120" s="992"/>
      <c r="AZ120" s="928" t="s">
        <v>443</v>
      </c>
      <c r="BA120" s="896"/>
      <c r="BB120" s="896"/>
      <c r="BC120" s="896"/>
      <c r="BD120" s="896"/>
      <c r="BE120" s="896"/>
      <c r="BF120" s="896"/>
      <c r="BG120" s="896"/>
      <c r="BH120" s="896"/>
      <c r="BI120" s="896"/>
      <c r="BJ120" s="896"/>
      <c r="BK120" s="896"/>
      <c r="BL120" s="896"/>
      <c r="BM120" s="896"/>
      <c r="BN120" s="896"/>
      <c r="BO120" s="896"/>
      <c r="BP120" s="897"/>
      <c r="BQ120" s="929">
        <v>2856706</v>
      </c>
      <c r="BR120" s="930"/>
      <c r="BS120" s="930"/>
      <c r="BT120" s="930"/>
      <c r="BU120" s="930"/>
      <c r="BV120" s="930">
        <v>2814640</v>
      </c>
      <c r="BW120" s="930"/>
      <c r="BX120" s="930"/>
      <c r="BY120" s="930"/>
      <c r="BZ120" s="930"/>
      <c r="CA120" s="930">
        <v>2781430</v>
      </c>
      <c r="CB120" s="930"/>
      <c r="CC120" s="930"/>
      <c r="CD120" s="930"/>
      <c r="CE120" s="930"/>
      <c r="CF120" s="943">
        <v>207.3</v>
      </c>
      <c r="CG120" s="944"/>
      <c r="CH120" s="944"/>
      <c r="CI120" s="944"/>
      <c r="CJ120" s="944"/>
      <c r="CK120" s="1005" t="s">
        <v>444</v>
      </c>
      <c r="CL120" s="1006"/>
      <c r="CM120" s="1006"/>
      <c r="CN120" s="1006"/>
      <c r="CO120" s="1007"/>
      <c r="CP120" s="1013" t="s">
        <v>393</v>
      </c>
      <c r="CQ120" s="1014"/>
      <c r="CR120" s="1014"/>
      <c r="CS120" s="1014"/>
      <c r="CT120" s="1014"/>
      <c r="CU120" s="1014"/>
      <c r="CV120" s="1014"/>
      <c r="CW120" s="1014"/>
      <c r="CX120" s="1014"/>
      <c r="CY120" s="1014"/>
      <c r="CZ120" s="1014"/>
      <c r="DA120" s="1014"/>
      <c r="DB120" s="1014"/>
      <c r="DC120" s="1014"/>
      <c r="DD120" s="1014"/>
      <c r="DE120" s="1014"/>
      <c r="DF120" s="1015"/>
      <c r="DG120" s="929">
        <v>283966</v>
      </c>
      <c r="DH120" s="930"/>
      <c r="DI120" s="930"/>
      <c r="DJ120" s="930"/>
      <c r="DK120" s="930"/>
      <c r="DL120" s="930">
        <v>261384</v>
      </c>
      <c r="DM120" s="930"/>
      <c r="DN120" s="930"/>
      <c r="DO120" s="930"/>
      <c r="DP120" s="930"/>
      <c r="DQ120" s="930">
        <v>253174</v>
      </c>
      <c r="DR120" s="930"/>
      <c r="DS120" s="930"/>
      <c r="DT120" s="930"/>
      <c r="DU120" s="930"/>
      <c r="DV120" s="931">
        <v>18.899999999999999</v>
      </c>
      <c r="DW120" s="931"/>
      <c r="DX120" s="931"/>
      <c r="DY120" s="931"/>
      <c r="DZ120" s="932"/>
    </row>
    <row r="121" spans="1:130" s="229" customFormat="1" ht="26.25" customHeight="1" x14ac:dyDescent="0.15">
      <c r="A121" s="1056"/>
      <c r="B121" s="948"/>
      <c r="C121" s="973" t="s">
        <v>445</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122</v>
      </c>
      <c r="AB121" s="958"/>
      <c r="AC121" s="958"/>
      <c r="AD121" s="958"/>
      <c r="AE121" s="959"/>
      <c r="AF121" s="960" t="s">
        <v>122</v>
      </c>
      <c r="AG121" s="958"/>
      <c r="AH121" s="958"/>
      <c r="AI121" s="958"/>
      <c r="AJ121" s="959"/>
      <c r="AK121" s="960" t="s">
        <v>122</v>
      </c>
      <c r="AL121" s="958"/>
      <c r="AM121" s="958"/>
      <c r="AN121" s="958"/>
      <c r="AO121" s="959"/>
      <c r="AP121" s="961" t="s">
        <v>122</v>
      </c>
      <c r="AQ121" s="962"/>
      <c r="AR121" s="962"/>
      <c r="AS121" s="962"/>
      <c r="AT121" s="963"/>
      <c r="AU121" s="993"/>
      <c r="AV121" s="994"/>
      <c r="AW121" s="994"/>
      <c r="AX121" s="994"/>
      <c r="AY121" s="995"/>
      <c r="AZ121" s="921" t="s">
        <v>446</v>
      </c>
      <c r="BA121" s="922"/>
      <c r="BB121" s="922"/>
      <c r="BC121" s="922"/>
      <c r="BD121" s="922"/>
      <c r="BE121" s="922"/>
      <c r="BF121" s="922"/>
      <c r="BG121" s="922"/>
      <c r="BH121" s="922"/>
      <c r="BI121" s="922"/>
      <c r="BJ121" s="922"/>
      <c r="BK121" s="922"/>
      <c r="BL121" s="922"/>
      <c r="BM121" s="922"/>
      <c r="BN121" s="922"/>
      <c r="BO121" s="922"/>
      <c r="BP121" s="923"/>
      <c r="BQ121" s="924">
        <v>369240</v>
      </c>
      <c r="BR121" s="925"/>
      <c r="BS121" s="925"/>
      <c r="BT121" s="925"/>
      <c r="BU121" s="925"/>
      <c r="BV121" s="925">
        <v>371590</v>
      </c>
      <c r="BW121" s="925"/>
      <c r="BX121" s="925"/>
      <c r="BY121" s="925"/>
      <c r="BZ121" s="925"/>
      <c r="CA121" s="925">
        <v>325072</v>
      </c>
      <c r="CB121" s="925"/>
      <c r="CC121" s="925"/>
      <c r="CD121" s="925"/>
      <c r="CE121" s="925"/>
      <c r="CF121" s="919">
        <v>24.2</v>
      </c>
      <c r="CG121" s="920"/>
      <c r="CH121" s="920"/>
      <c r="CI121" s="920"/>
      <c r="CJ121" s="920"/>
      <c r="CK121" s="1008"/>
      <c r="CL121" s="1009"/>
      <c r="CM121" s="1009"/>
      <c r="CN121" s="1009"/>
      <c r="CO121" s="1010"/>
      <c r="CP121" s="1018" t="s">
        <v>391</v>
      </c>
      <c r="CQ121" s="1019"/>
      <c r="CR121" s="1019"/>
      <c r="CS121" s="1019"/>
      <c r="CT121" s="1019"/>
      <c r="CU121" s="1019"/>
      <c r="CV121" s="1019"/>
      <c r="CW121" s="1019"/>
      <c r="CX121" s="1019"/>
      <c r="CY121" s="1019"/>
      <c r="CZ121" s="1019"/>
      <c r="DA121" s="1019"/>
      <c r="DB121" s="1019"/>
      <c r="DC121" s="1019"/>
      <c r="DD121" s="1019"/>
      <c r="DE121" s="1019"/>
      <c r="DF121" s="1020"/>
      <c r="DG121" s="924">
        <v>242384</v>
      </c>
      <c r="DH121" s="925"/>
      <c r="DI121" s="925"/>
      <c r="DJ121" s="925"/>
      <c r="DK121" s="925"/>
      <c r="DL121" s="925">
        <v>223548</v>
      </c>
      <c r="DM121" s="925"/>
      <c r="DN121" s="925"/>
      <c r="DO121" s="925"/>
      <c r="DP121" s="925"/>
      <c r="DQ121" s="925">
        <v>229856</v>
      </c>
      <c r="DR121" s="925"/>
      <c r="DS121" s="925"/>
      <c r="DT121" s="925"/>
      <c r="DU121" s="925"/>
      <c r="DV121" s="926">
        <v>17.100000000000001</v>
      </c>
      <c r="DW121" s="926"/>
      <c r="DX121" s="926"/>
      <c r="DY121" s="926"/>
      <c r="DZ121" s="927"/>
    </row>
    <row r="122" spans="1:130" s="229" customFormat="1" ht="26.25" customHeight="1" x14ac:dyDescent="0.15">
      <c r="A122" s="1056"/>
      <c r="B122" s="948"/>
      <c r="C122" s="921" t="s">
        <v>428</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122</v>
      </c>
      <c r="AB122" s="958"/>
      <c r="AC122" s="958"/>
      <c r="AD122" s="958"/>
      <c r="AE122" s="959"/>
      <c r="AF122" s="960" t="s">
        <v>122</v>
      </c>
      <c r="AG122" s="958"/>
      <c r="AH122" s="958"/>
      <c r="AI122" s="958"/>
      <c r="AJ122" s="959"/>
      <c r="AK122" s="960" t="s">
        <v>122</v>
      </c>
      <c r="AL122" s="958"/>
      <c r="AM122" s="958"/>
      <c r="AN122" s="958"/>
      <c r="AO122" s="959"/>
      <c r="AP122" s="961" t="s">
        <v>122</v>
      </c>
      <c r="AQ122" s="962"/>
      <c r="AR122" s="962"/>
      <c r="AS122" s="962"/>
      <c r="AT122" s="963"/>
      <c r="AU122" s="993"/>
      <c r="AV122" s="994"/>
      <c r="AW122" s="994"/>
      <c r="AX122" s="994"/>
      <c r="AY122" s="995"/>
      <c r="AZ122" s="972" t="s">
        <v>447</v>
      </c>
      <c r="BA122" s="964"/>
      <c r="BB122" s="964"/>
      <c r="BC122" s="964"/>
      <c r="BD122" s="964"/>
      <c r="BE122" s="964"/>
      <c r="BF122" s="964"/>
      <c r="BG122" s="964"/>
      <c r="BH122" s="964"/>
      <c r="BI122" s="964"/>
      <c r="BJ122" s="964"/>
      <c r="BK122" s="964"/>
      <c r="BL122" s="964"/>
      <c r="BM122" s="964"/>
      <c r="BN122" s="964"/>
      <c r="BO122" s="964"/>
      <c r="BP122" s="965"/>
      <c r="BQ122" s="998">
        <v>3013900</v>
      </c>
      <c r="BR122" s="999"/>
      <c r="BS122" s="999"/>
      <c r="BT122" s="999"/>
      <c r="BU122" s="999"/>
      <c r="BV122" s="999">
        <v>3044887</v>
      </c>
      <c r="BW122" s="999"/>
      <c r="BX122" s="999"/>
      <c r="BY122" s="999"/>
      <c r="BZ122" s="999"/>
      <c r="CA122" s="999">
        <v>2920317</v>
      </c>
      <c r="CB122" s="999"/>
      <c r="CC122" s="999"/>
      <c r="CD122" s="999"/>
      <c r="CE122" s="999"/>
      <c r="CF122" s="1016">
        <v>217.7</v>
      </c>
      <c r="CG122" s="1017"/>
      <c r="CH122" s="1017"/>
      <c r="CI122" s="1017"/>
      <c r="CJ122" s="1017"/>
      <c r="CK122" s="1008"/>
      <c r="CL122" s="1009"/>
      <c r="CM122" s="1009"/>
      <c r="CN122" s="1009"/>
      <c r="CO122" s="1010"/>
      <c r="CP122" s="1018" t="s">
        <v>389</v>
      </c>
      <c r="CQ122" s="1019"/>
      <c r="CR122" s="1019"/>
      <c r="CS122" s="1019"/>
      <c r="CT122" s="1019"/>
      <c r="CU122" s="1019"/>
      <c r="CV122" s="1019"/>
      <c r="CW122" s="1019"/>
      <c r="CX122" s="1019"/>
      <c r="CY122" s="1019"/>
      <c r="CZ122" s="1019"/>
      <c r="DA122" s="1019"/>
      <c r="DB122" s="1019"/>
      <c r="DC122" s="1019"/>
      <c r="DD122" s="1019"/>
      <c r="DE122" s="1019"/>
      <c r="DF122" s="1020"/>
      <c r="DG122" s="924" t="s">
        <v>122</v>
      </c>
      <c r="DH122" s="925"/>
      <c r="DI122" s="925"/>
      <c r="DJ122" s="925"/>
      <c r="DK122" s="925"/>
      <c r="DL122" s="925" t="s">
        <v>122</v>
      </c>
      <c r="DM122" s="925"/>
      <c r="DN122" s="925"/>
      <c r="DO122" s="925"/>
      <c r="DP122" s="925"/>
      <c r="DQ122" s="925" t="s">
        <v>122</v>
      </c>
      <c r="DR122" s="925"/>
      <c r="DS122" s="925"/>
      <c r="DT122" s="925"/>
      <c r="DU122" s="925"/>
      <c r="DV122" s="926" t="s">
        <v>122</v>
      </c>
      <c r="DW122" s="926"/>
      <c r="DX122" s="926"/>
      <c r="DY122" s="926"/>
      <c r="DZ122" s="927"/>
    </row>
    <row r="123" spans="1:130" s="229" customFormat="1" ht="26.25" customHeight="1" x14ac:dyDescent="0.15">
      <c r="A123" s="1056"/>
      <c r="B123" s="948"/>
      <c r="C123" s="921" t="s">
        <v>434</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122</v>
      </c>
      <c r="AB123" s="958"/>
      <c r="AC123" s="958"/>
      <c r="AD123" s="958"/>
      <c r="AE123" s="959"/>
      <c r="AF123" s="960" t="s">
        <v>122</v>
      </c>
      <c r="AG123" s="958"/>
      <c r="AH123" s="958"/>
      <c r="AI123" s="958"/>
      <c r="AJ123" s="959"/>
      <c r="AK123" s="960" t="s">
        <v>122</v>
      </c>
      <c r="AL123" s="958"/>
      <c r="AM123" s="958"/>
      <c r="AN123" s="958"/>
      <c r="AO123" s="959"/>
      <c r="AP123" s="961" t="s">
        <v>122</v>
      </c>
      <c r="AQ123" s="962"/>
      <c r="AR123" s="962"/>
      <c r="AS123" s="962"/>
      <c r="AT123" s="963"/>
      <c r="AU123" s="996"/>
      <c r="AV123" s="997"/>
      <c r="AW123" s="997"/>
      <c r="AX123" s="997"/>
      <c r="AY123" s="997"/>
      <c r="AZ123" s="250" t="s">
        <v>177</v>
      </c>
      <c r="BA123" s="250"/>
      <c r="BB123" s="250"/>
      <c r="BC123" s="250"/>
      <c r="BD123" s="250"/>
      <c r="BE123" s="250"/>
      <c r="BF123" s="250"/>
      <c r="BG123" s="250"/>
      <c r="BH123" s="250"/>
      <c r="BI123" s="250"/>
      <c r="BJ123" s="250"/>
      <c r="BK123" s="250"/>
      <c r="BL123" s="250"/>
      <c r="BM123" s="250"/>
      <c r="BN123" s="250"/>
      <c r="BO123" s="976" t="s">
        <v>448</v>
      </c>
      <c r="BP123" s="1004"/>
      <c r="BQ123" s="1062">
        <v>6239846</v>
      </c>
      <c r="BR123" s="1063"/>
      <c r="BS123" s="1063"/>
      <c r="BT123" s="1063"/>
      <c r="BU123" s="1063"/>
      <c r="BV123" s="1063">
        <v>6231117</v>
      </c>
      <c r="BW123" s="1063"/>
      <c r="BX123" s="1063"/>
      <c r="BY123" s="1063"/>
      <c r="BZ123" s="1063"/>
      <c r="CA123" s="1063">
        <v>6026819</v>
      </c>
      <c r="CB123" s="1063"/>
      <c r="CC123" s="1063"/>
      <c r="CD123" s="1063"/>
      <c r="CE123" s="1063"/>
      <c r="CF123" s="1000"/>
      <c r="CG123" s="1001"/>
      <c r="CH123" s="1001"/>
      <c r="CI123" s="1001"/>
      <c r="CJ123" s="1002"/>
      <c r="CK123" s="1008"/>
      <c r="CL123" s="1009"/>
      <c r="CM123" s="1009"/>
      <c r="CN123" s="1009"/>
      <c r="CO123" s="1010"/>
      <c r="CP123" s="1018" t="s">
        <v>390</v>
      </c>
      <c r="CQ123" s="1019"/>
      <c r="CR123" s="1019"/>
      <c r="CS123" s="1019"/>
      <c r="CT123" s="1019"/>
      <c r="CU123" s="1019"/>
      <c r="CV123" s="1019"/>
      <c r="CW123" s="1019"/>
      <c r="CX123" s="1019"/>
      <c r="CY123" s="1019"/>
      <c r="CZ123" s="1019"/>
      <c r="DA123" s="1019"/>
      <c r="DB123" s="1019"/>
      <c r="DC123" s="1019"/>
      <c r="DD123" s="1019"/>
      <c r="DE123" s="1019"/>
      <c r="DF123" s="1020"/>
      <c r="DG123" s="957" t="s">
        <v>122</v>
      </c>
      <c r="DH123" s="958"/>
      <c r="DI123" s="958"/>
      <c r="DJ123" s="958"/>
      <c r="DK123" s="959"/>
      <c r="DL123" s="960" t="s">
        <v>122</v>
      </c>
      <c r="DM123" s="958"/>
      <c r="DN123" s="958"/>
      <c r="DO123" s="958"/>
      <c r="DP123" s="959"/>
      <c r="DQ123" s="960" t="s">
        <v>122</v>
      </c>
      <c r="DR123" s="958"/>
      <c r="DS123" s="958"/>
      <c r="DT123" s="958"/>
      <c r="DU123" s="959"/>
      <c r="DV123" s="961" t="s">
        <v>122</v>
      </c>
      <c r="DW123" s="962"/>
      <c r="DX123" s="962"/>
      <c r="DY123" s="962"/>
      <c r="DZ123" s="963"/>
    </row>
    <row r="124" spans="1:130" s="229" customFormat="1" ht="26.25" customHeight="1" thickBot="1" x14ac:dyDescent="0.2">
      <c r="A124" s="1056"/>
      <c r="B124" s="948"/>
      <c r="C124" s="921" t="s">
        <v>437</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122</v>
      </c>
      <c r="AB124" s="958"/>
      <c r="AC124" s="958"/>
      <c r="AD124" s="958"/>
      <c r="AE124" s="959"/>
      <c r="AF124" s="960" t="s">
        <v>122</v>
      </c>
      <c r="AG124" s="958"/>
      <c r="AH124" s="958"/>
      <c r="AI124" s="958"/>
      <c r="AJ124" s="959"/>
      <c r="AK124" s="960" t="s">
        <v>122</v>
      </c>
      <c r="AL124" s="958"/>
      <c r="AM124" s="958"/>
      <c r="AN124" s="958"/>
      <c r="AO124" s="959"/>
      <c r="AP124" s="961" t="s">
        <v>122</v>
      </c>
      <c r="AQ124" s="962"/>
      <c r="AR124" s="962"/>
      <c r="AS124" s="962"/>
      <c r="AT124" s="963"/>
      <c r="AU124" s="1058" t="s">
        <v>449</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t="s">
        <v>122</v>
      </c>
      <c r="BR124" s="1026"/>
      <c r="BS124" s="1026"/>
      <c r="BT124" s="1026"/>
      <c r="BU124" s="1026"/>
      <c r="BV124" s="1026" t="s">
        <v>122</v>
      </c>
      <c r="BW124" s="1026"/>
      <c r="BX124" s="1026"/>
      <c r="BY124" s="1026"/>
      <c r="BZ124" s="1026"/>
      <c r="CA124" s="1026" t="s">
        <v>122</v>
      </c>
      <c r="CB124" s="1026"/>
      <c r="CC124" s="1026"/>
      <c r="CD124" s="1026"/>
      <c r="CE124" s="1026"/>
      <c r="CF124" s="1027"/>
      <c r="CG124" s="1028"/>
      <c r="CH124" s="1028"/>
      <c r="CI124" s="1028"/>
      <c r="CJ124" s="1029"/>
      <c r="CK124" s="1011"/>
      <c r="CL124" s="1011"/>
      <c r="CM124" s="1011"/>
      <c r="CN124" s="1011"/>
      <c r="CO124" s="1012"/>
      <c r="CP124" s="1018" t="s">
        <v>450</v>
      </c>
      <c r="CQ124" s="1019"/>
      <c r="CR124" s="1019"/>
      <c r="CS124" s="1019"/>
      <c r="CT124" s="1019"/>
      <c r="CU124" s="1019"/>
      <c r="CV124" s="1019"/>
      <c r="CW124" s="1019"/>
      <c r="CX124" s="1019"/>
      <c r="CY124" s="1019"/>
      <c r="CZ124" s="1019"/>
      <c r="DA124" s="1019"/>
      <c r="DB124" s="1019"/>
      <c r="DC124" s="1019"/>
      <c r="DD124" s="1019"/>
      <c r="DE124" s="1019"/>
      <c r="DF124" s="1020"/>
      <c r="DG124" s="1003" t="s">
        <v>122</v>
      </c>
      <c r="DH124" s="985"/>
      <c r="DI124" s="985"/>
      <c r="DJ124" s="985"/>
      <c r="DK124" s="986"/>
      <c r="DL124" s="984" t="s">
        <v>122</v>
      </c>
      <c r="DM124" s="985"/>
      <c r="DN124" s="985"/>
      <c r="DO124" s="985"/>
      <c r="DP124" s="986"/>
      <c r="DQ124" s="984" t="s">
        <v>122</v>
      </c>
      <c r="DR124" s="985"/>
      <c r="DS124" s="985"/>
      <c r="DT124" s="985"/>
      <c r="DU124" s="986"/>
      <c r="DV124" s="987" t="s">
        <v>122</v>
      </c>
      <c r="DW124" s="988"/>
      <c r="DX124" s="988"/>
      <c r="DY124" s="988"/>
      <c r="DZ124" s="989"/>
    </row>
    <row r="125" spans="1:130" s="229" customFormat="1" ht="26.25" customHeight="1" x14ac:dyDescent="0.15">
      <c r="A125" s="1056"/>
      <c r="B125" s="948"/>
      <c r="C125" s="921" t="s">
        <v>439</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122</v>
      </c>
      <c r="AB125" s="958"/>
      <c r="AC125" s="958"/>
      <c r="AD125" s="958"/>
      <c r="AE125" s="959"/>
      <c r="AF125" s="960" t="s">
        <v>122</v>
      </c>
      <c r="AG125" s="958"/>
      <c r="AH125" s="958"/>
      <c r="AI125" s="958"/>
      <c r="AJ125" s="959"/>
      <c r="AK125" s="960" t="s">
        <v>122</v>
      </c>
      <c r="AL125" s="958"/>
      <c r="AM125" s="958"/>
      <c r="AN125" s="958"/>
      <c r="AO125" s="959"/>
      <c r="AP125" s="961" t="s">
        <v>122</v>
      </c>
      <c r="AQ125" s="962"/>
      <c r="AR125" s="962"/>
      <c r="AS125" s="962"/>
      <c r="AT125" s="963"/>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21" t="s">
        <v>451</v>
      </c>
      <c r="CL125" s="1006"/>
      <c r="CM125" s="1006"/>
      <c r="CN125" s="1006"/>
      <c r="CO125" s="1007"/>
      <c r="CP125" s="928" t="s">
        <v>452</v>
      </c>
      <c r="CQ125" s="896"/>
      <c r="CR125" s="896"/>
      <c r="CS125" s="896"/>
      <c r="CT125" s="896"/>
      <c r="CU125" s="896"/>
      <c r="CV125" s="896"/>
      <c r="CW125" s="896"/>
      <c r="CX125" s="896"/>
      <c r="CY125" s="896"/>
      <c r="CZ125" s="896"/>
      <c r="DA125" s="896"/>
      <c r="DB125" s="896"/>
      <c r="DC125" s="896"/>
      <c r="DD125" s="896"/>
      <c r="DE125" s="896"/>
      <c r="DF125" s="897"/>
      <c r="DG125" s="929" t="s">
        <v>122</v>
      </c>
      <c r="DH125" s="930"/>
      <c r="DI125" s="930"/>
      <c r="DJ125" s="930"/>
      <c r="DK125" s="930"/>
      <c r="DL125" s="930" t="s">
        <v>122</v>
      </c>
      <c r="DM125" s="930"/>
      <c r="DN125" s="930"/>
      <c r="DO125" s="930"/>
      <c r="DP125" s="930"/>
      <c r="DQ125" s="930" t="s">
        <v>122</v>
      </c>
      <c r="DR125" s="930"/>
      <c r="DS125" s="930"/>
      <c r="DT125" s="930"/>
      <c r="DU125" s="930"/>
      <c r="DV125" s="931" t="s">
        <v>122</v>
      </c>
      <c r="DW125" s="931"/>
      <c r="DX125" s="931"/>
      <c r="DY125" s="931"/>
      <c r="DZ125" s="932"/>
    </row>
    <row r="126" spans="1:130" s="229" customFormat="1" ht="26.25" customHeight="1" thickBot="1" x14ac:dyDescent="0.2">
      <c r="A126" s="1056"/>
      <c r="B126" s="948"/>
      <c r="C126" s="921" t="s">
        <v>441</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122</v>
      </c>
      <c r="AB126" s="958"/>
      <c r="AC126" s="958"/>
      <c r="AD126" s="958"/>
      <c r="AE126" s="959"/>
      <c r="AF126" s="960" t="s">
        <v>122</v>
      </c>
      <c r="AG126" s="958"/>
      <c r="AH126" s="958"/>
      <c r="AI126" s="958"/>
      <c r="AJ126" s="959"/>
      <c r="AK126" s="960" t="s">
        <v>122</v>
      </c>
      <c r="AL126" s="958"/>
      <c r="AM126" s="958"/>
      <c r="AN126" s="958"/>
      <c r="AO126" s="959"/>
      <c r="AP126" s="961" t="s">
        <v>122</v>
      </c>
      <c r="AQ126" s="962"/>
      <c r="AR126" s="962"/>
      <c r="AS126" s="962"/>
      <c r="AT126" s="963"/>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22"/>
      <c r="CL126" s="1009"/>
      <c r="CM126" s="1009"/>
      <c r="CN126" s="1009"/>
      <c r="CO126" s="1010"/>
      <c r="CP126" s="921" t="s">
        <v>453</v>
      </c>
      <c r="CQ126" s="922"/>
      <c r="CR126" s="922"/>
      <c r="CS126" s="922"/>
      <c r="CT126" s="922"/>
      <c r="CU126" s="922"/>
      <c r="CV126" s="922"/>
      <c r="CW126" s="922"/>
      <c r="CX126" s="922"/>
      <c r="CY126" s="922"/>
      <c r="CZ126" s="922"/>
      <c r="DA126" s="922"/>
      <c r="DB126" s="922"/>
      <c r="DC126" s="922"/>
      <c r="DD126" s="922"/>
      <c r="DE126" s="922"/>
      <c r="DF126" s="923"/>
      <c r="DG126" s="924" t="s">
        <v>122</v>
      </c>
      <c r="DH126" s="925"/>
      <c r="DI126" s="925"/>
      <c r="DJ126" s="925"/>
      <c r="DK126" s="925"/>
      <c r="DL126" s="925" t="s">
        <v>122</v>
      </c>
      <c r="DM126" s="925"/>
      <c r="DN126" s="925"/>
      <c r="DO126" s="925"/>
      <c r="DP126" s="925"/>
      <c r="DQ126" s="925" t="s">
        <v>122</v>
      </c>
      <c r="DR126" s="925"/>
      <c r="DS126" s="925"/>
      <c r="DT126" s="925"/>
      <c r="DU126" s="925"/>
      <c r="DV126" s="926" t="s">
        <v>122</v>
      </c>
      <c r="DW126" s="926"/>
      <c r="DX126" s="926"/>
      <c r="DY126" s="926"/>
      <c r="DZ126" s="927"/>
    </row>
    <row r="127" spans="1:130" s="229" customFormat="1" ht="26.25" customHeight="1" x14ac:dyDescent="0.15">
      <c r="A127" s="1057"/>
      <c r="B127" s="950"/>
      <c r="C127" s="972" t="s">
        <v>454</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v>112</v>
      </c>
      <c r="AB127" s="958"/>
      <c r="AC127" s="958"/>
      <c r="AD127" s="958"/>
      <c r="AE127" s="959"/>
      <c r="AF127" s="960">
        <v>123</v>
      </c>
      <c r="AG127" s="958"/>
      <c r="AH127" s="958"/>
      <c r="AI127" s="958"/>
      <c r="AJ127" s="959"/>
      <c r="AK127" s="960">
        <v>84</v>
      </c>
      <c r="AL127" s="958"/>
      <c r="AM127" s="958"/>
      <c r="AN127" s="958"/>
      <c r="AO127" s="959"/>
      <c r="AP127" s="961">
        <v>0</v>
      </c>
      <c r="AQ127" s="962"/>
      <c r="AR127" s="962"/>
      <c r="AS127" s="962"/>
      <c r="AT127" s="963"/>
      <c r="AU127" s="231"/>
      <c r="AV127" s="231"/>
      <c r="AW127" s="231"/>
      <c r="AX127" s="1030" t="s">
        <v>455</v>
      </c>
      <c r="AY127" s="1031"/>
      <c r="AZ127" s="1031"/>
      <c r="BA127" s="1031"/>
      <c r="BB127" s="1031"/>
      <c r="BC127" s="1031"/>
      <c r="BD127" s="1031"/>
      <c r="BE127" s="1032"/>
      <c r="BF127" s="1033" t="s">
        <v>456</v>
      </c>
      <c r="BG127" s="1031"/>
      <c r="BH127" s="1031"/>
      <c r="BI127" s="1031"/>
      <c r="BJ127" s="1031"/>
      <c r="BK127" s="1031"/>
      <c r="BL127" s="1032"/>
      <c r="BM127" s="1033" t="s">
        <v>457</v>
      </c>
      <c r="BN127" s="1031"/>
      <c r="BO127" s="1031"/>
      <c r="BP127" s="1031"/>
      <c r="BQ127" s="1031"/>
      <c r="BR127" s="1031"/>
      <c r="BS127" s="1032"/>
      <c r="BT127" s="1033" t="s">
        <v>458</v>
      </c>
      <c r="BU127" s="1031"/>
      <c r="BV127" s="1031"/>
      <c r="BW127" s="1031"/>
      <c r="BX127" s="1031"/>
      <c r="BY127" s="1031"/>
      <c r="BZ127" s="1054"/>
      <c r="CA127" s="231"/>
      <c r="CB127" s="231"/>
      <c r="CC127" s="231"/>
      <c r="CD127" s="254"/>
      <c r="CE127" s="254"/>
      <c r="CF127" s="254"/>
      <c r="CG127" s="231"/>
      <c r="CH127" s="231"/>
      <c r="CI127" s="231"/>
      <c r="CJ127" s="253"/>
      <c r="CK127" s="1022"/>
      <c r="CL127" s="1009"/>
      <c r="CM127" s="1009"/>
      <c r="CN127" s="1009"/>
      <c r="CO127" s="1010"/>
      <c r="CP127" s="921" t="s">
        <v>459</v>
      </c>
      <c r="CQ127" s="922"/>
      <c r="CR127" s="922"/>
      <c r="CS127" s="922"/>
      <c r="CT127" s="922"/>
      <c r="CU127" s="922"/>
      <c r="CV127" s="922"/>
      <c r="CW127" s="922"/>
      <c r="CX127" s="922"/>
      <c r="CY127" s="922"/>
      <c r="CZ127" s="922"/>
      <c r="DA127" s="922"/>
      <c r="DB127" s="922"/>
      <c r="DC127" s="922"/>
      <c r="DD127" s="922"/>
      <c r="DE127" s="922"/>
      <c r="DF127" s="923"/>
      <c r="DG127" s="924" t="s">
        <v>122</v>
      </c>
      <c r="DH127" s="925"/>
      <c r="DI127" s="925"/>
      <c r="DJ127" s="925"/>
      <c r="DK127" s="925"/>
      <c r="DL127" s="925" t="s">
        <v>122</v>
      </c>
      <c r="DM127" s="925"/>
      <c r="DN127" s="925"/>
      <c r="DO127" s="925"/>
      <c r="DP127" s="925"/>
      <c r="DQ127" s="925" t="s">
        <v>122</v>
      </c>
      <c r="DR127" s="925"/>
      <c r="DS127" s="925"/>
      <c r="DT127" s="925"/>
      <c r="DU127" s="925"/>
      <c r="DV127" s="926" t="s">
        <v>122</v>
      </c>
      <c r="DW127" s="926"/>
      <c r="DX127" s="926"/>
      <c r="DY127" s="926"/>
      <c r="DZ127" s="927"/>
    </row>
    <row r="128" spans="1:130" s="229" customFormat="1" ht="26.25" customHeight="1" thickBot="1" x14ac:dyDescent="0.2">
      <c r="A128" s="1040" t="s">
        <v>460</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461</v>
      </c>
      <c r="X128" s="1042"/>
      <c r="Y128" s="1042"/>
      <c r="Z128" s="1043"/>
      <c r="AA128" s="1044">
        <v>53356</v>
      </c>
      <c r="AB128" s="1045"/>
      <c r="AC128" s="1045"/>
      <c r="AD128" s="1045"/>
      <c r="AE128" s="1046"/>
      <c r="AF128" s="1047">
        <v>76479</v>
      </c>
      <c r="AG128" s="1045"/>
      <c r="AH128" s="1045"/>
      <c r="AI128" s="1045"/>
      <c r="AJ128" s="1046"/>
      <c r="AK128" s="1047">
        <v>80311</v>
      </c>
      <c r="AL128" s="1045"/>
      <c r="AM128" s="1045"/>
      <c r="AN128" s="1045"/>
      <c r="AO128" s="1046"/>
      <c r="AP128" s="1048"/>
      <c r="AQ128" s="1049"/>
      <c r="AR128" s="1049"/>
      <c r="AS128" s="1049"/>
      <c r="AT128" s="1050"/>
      <c r="AU128" s="231"/>
      <c r="AV128" s="231"/>
      <c r="AW128" s="231"/>
      <c r="AX128" s="895" t="s">
        <v>462</v>
      </c>
      <c r="AY128" s="896"/>
      <c r="AZ128" s="896"/>
      <c r="BA128" s="896"/>
      <c r="BB128" s="896"/>
      <c r="BC128" s="896"/>
      <c r="BD128" s="896"/>
      <c r="BE128" s="897"/>
      <c r="BF128" s="1051" t="s">
        <v>122</v>
      </c>
      <c r="BG128" s="1052"/>
      <c r="BH128" s="1052"/>
      <c r="BI128" s="1052"/>
      <c r="BJ128" s="1052"/>
      <c r="BK128" s="1052"/>
      <c r="BL128" s="1053"/>
      <c r="BM128" s="1051">
        <v>15</v>
      </c>
      <c r="BN128" s="1052"/>
      <c r="BO128" s="1052"/>
      <c r="BP128" s="1052"/>
      <c r="BQ128" s="1052"/>
      <c r="BR128" s="1052"/>
      <c r="BS128" s="1053"/>
      <c r="BT128" s="1051">
        <v>20</v>
      </c>
      <c r="BU128" s="1052"/>
      <c r="BV128" s="1052"/>
      <c r="BW128" s="1052"/>
      <c r="BX128" s="1052"/>
      <c r="BY128" s="1052"/>
      <c r="BZ128" s="1075"/>
      <c r="CA128" s="254"/>
      <c r="CB128" s="254"/>
      <c r="CC128" s="254"/>
      <c r="CD128" s="254"/>
      <c r="CE128" s="254"/>
      <c r="CF128" s="254"/>
      <c r="CG128" s="231"/>
      <c r="CH128" s="231"/>
      <c r="CI128" s="231"/>
      <c r="CJ128" s="253"/>
      <c r="CK128" s="1023"/>
      <c r="CL128" s="1024"/>
      <c r="CM128" s="1024"/>
      <c r="CN128" s="1024"/>
      <c r="CO128" s="1025"/>
      <c r="CP128" s="1034" t="s">
        <v>463</v>
      </c>
      <c r="CQ128" s="726"/>
      <c r="CR128" s="726"/>
      <c r="CS128" s="726"/>
      <c r="CT128" s="726"/>
      <c r="CU128" s="726"/>
      <c r="CV128" s="726"/>
      <c r="CW128" s="726"/>
      <c r="CX128" s="726"/>
      <c r="CY128" s="726"/>
      <c r="CZ128" s="726"/>
      <c r="DA128" s="726"/>
      <c r="DB128" s="726"/>
      <c r="DC128" s="726"/>
      <c r="DD128" s="726"/>
      <c r="DE128" s="726"/>
      <c r="DF128" s="1035"/>
      <c r="DG128" s="1036">
        <v>2000</v>
      </c>
      <c r="DH128" s="1037"/>
      <c r="DI128" s="1037"/>
      <c r="DJ128" s="1037"/>
      <c r="DK128" s="1037"/>
      <c r="DL128" s="1037">
        <v>2000</v>
      </c>
      <c r="DM128" s="1037"/>
      <c r="DN128" s="1037"/>
      <c r="DO128" s="1037"/>
      <c r="DP128" s="1037"/>
      <c r="DQ128" s="1037">
        <v>2000</v>
      </c>
      <c r="DR128" s="1037"/>
      <c r="DS128" s="1037"/>
      <c r="DT128" s="1037"/>
      <c r="DU128" s="1037"/>
      <c r="DV128" s="1038">
        <v>0.1</v>
      </c>
      <c r="DW128" s="1038"/>
      <c r="DX128" s="1038"/>
      <c r="DY128" s="1038"/>
      <c r="DZ128" s="1039"/>
    </row>
    <row r="129" spans="1:131" s="229" customFormat="1" ht="26.25" customHeight="1" x14ac:dyDescent="0.15">
      <c r="A129" s="933" t="s">
        <v>102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464</v>
      </c>
      <c r="X129" s="1070"/>
      <c r="Y129" s="1070"/>
      <c r="Z129" s="1071"/>
      <c r="AA129" s="957">
        <v>1467861</v>
      </c>
      <c r="AB129" s="958"/>
      <c r="AC129" s="958"/>
      <c r="AD129" s="958"/>
      <c r="AE129" s="959"/>
      <c r="AF129" s="960">
        <v>1578483</v>
      </c>
      <c r="AG129" s="958"/>
      <c r="AH129" s="958"/>
      <c r="AI129" s="958"/>
      <c r="AJ129" s="959"/>
      <c r="AK129" s="960">
        <v>1704474</v>
      </c>
      <c r="AL129" s="958"/>
      <c r="AM129" s="958"/>
      <c r="AN129" s="958"/>
      <c r="AO129" s="959"/>
      <c r="AP129" s="1072"/>
      <c r="AQ129" s="1073"/>
      <c r="AR129" s="1073"/>
      <c r="AS129" s="1073"/>
      <c r="AT129" s="1074"/>
      <c r="AU129" s="232"/>
      <c r="AV129" s="232"/>
      <c r="AW129" s="232"/>
      <c r="AX129" s="1064" t="s">
        <v>465</v>
      </c>
      <c r="AY129" s="922"/>
      <c r="AZ129" s="922"/>
      <c r="BA129" s="922"/>
      <c r="BB129" s="922"/>
      <c r="BC129" s="922"/>
      <c r="BD129" s="922"/>
      <c r="BE129" s="923"/>
      <c r="BF129" s="1065" t="s">
        <v>122</v>
      </c>
      <c r="BG129" s="1066"/>
      <c r="BH129" s="1066"/>
      <c r="BI129" s="1066"/>
      <c r="BJ129" s="1066"/>
      <c r="BK129" s="1066"/>
      <c r="BL129" s="1067"/>
      <c r="BM129" s="1065">
        <v>20</v>
      </c>
      <c r="BN129" s="1066"/>
      <c r="BO129" s="1066"/>
      <c r="BP129" s="1066"/>
      <c r="BQ129" s="1066"/>
      <c r="BR129" s="1066"/>
      <c r="BS129" s="1067"/>
      <c r="BT129" s="1065">
        <v>30</v>
      </c>
      <c r="BU129" s="1066"/>
      <c r="BV129" s="1066"/>
      <c r="BW129" s="1066"/>
      <c r="BX129" s="1066"/>
      <c r="BY129" s="1066"/>
      <c r="BZ129" s="1068"/>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933" t="s">
        <v>466</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467</v>
      </c>
      <c r="X130" s="1070"/>
      <c r="Y130" s="1070"/>
      <c r="Z130" s="1071"/>
      <c r="AA130" s="957">
        <v>302437</v>
      </c>
      <c r="AB130" s="958"/>
      <c r="AC130" s="958"/>
      <c r="AD130" s="958"/>
      <c r="AE130" s="959"/>
      <c r="AF130" s="960">
        <v>362156</v>
      </c>
      <c r="AG130" s="958"/>
      <c r="AH130" s="958"/>
      <c r="AI130" s="958"/>
      <c r="AJ130" s="959"/>
      <c r="AK130" s="960">
        <v>362852</v>
      </c>
      <c r="AL130" s="958"/>
      <c r="AM130" s="958"/>
      <c r="AN130" s="958"/>
      <c r="AO130" s="959"/>
      <c r="AP130" s="1072"/>
      <c r="AQ130" s="1073"/>
      <c r="AR130" s="1073"/>
      <c r="AS130" s="1073"/>
      <c r="AT130" s="1074"/>
      <c r="AU130" s="232"/>
      <c r="AV130" s="232"/>
      <c r="AW130" s="232"/>
      <c r="AX130" s="1064" t="s">
        <v>468</v>
      </c>
      <c r="AY130" s="922"/>
      <c r="AZ130" s="922"/>
      <c r="BA130" s="922"/>
      <c r="BB130" s="922"/>
      <c r="BC130" s="922"/>
      <c r="BD130" s="922"/>
      <c r="BE130" s="923"/>
      <c r="BF130" s="1100">
        <v>9.1999999999999993</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469</v>
      </c>
      <c r="X131" s="1107"/>
      <c r="Y131" s="1107"/>
      <c r="Z131" s="1108"/>
      <c r="AA131" s="1003">
        <v>1165424</v>
      </c>
      <c r="AB131" s="985"/>
      <c r="AC131" s="985"/>
      <c r="AD131" s="985"/>
      <c r="AE131" s="986"/>
      <c r="AF131" s="984">
        <v>1216327</v>
      </c>
      <c r="AG131" s="985"/>
      <c r="AH131" s="985"/>
      <c r="AI131" s="985"/>
      <c r="AJ131" s="986"/>
      <c r="AK131" s="984">
        <v>1341622</v>
      </c>
      <c r="AL131" s="985"/>
      <c r="AM131" s="985"/>
      <c r="AN131" s="985"/>
      <c r="AO131" s="986"/>
      <c r="AP131" s="1109"/>
      <c r="AQ131" s="1110"/>
      <c r="AR131" s="1110"/>
      <c r="AS131" s="1110"/>
      <c r="AT131" s="1111"/>
      <c r="AU131" s="232"/>
      <c r="AV131" s="232"/>
      <c r="AW131" s="232"/>
      <c r="AX131" s="1082" t="s">
        <v>470</v>
      </c>
      <c r="AY131" s="726"/>
      <c r="AZ131" s="726"/>
      <c r="BA131" s="726"/>
      <c r="BB131" s="726"/>
      <c r="BC131" s="726"/>
      <c r="BD131" s="726"/>
      <c r="BE131" s="1035"/>
      <c r="BF131" s="1083" t="s">
        <v>122</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1089" t="s">
        <v>471</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472</v>
      </c>
      <c r="W132" s="1093"/>
      <c r="X132" s="1093"/>
      <c r="Y132" s="1093"/>
      <c r="Z132" s="1094"/>
      <c r="AA132" s="1095">
        <v>8.6375430739999999</v>
      </c>
      <c r="AB132" s="1096"/>
      <c r="AC132" s="1096"/>
      <c r="AD132" s="1096"/>
      <c r="AE132" s="1097"/>
      <c r="AF132" s="1098">
        <v>8.8382482670000009</v>
      </c>
      <c r="AG132" s="1096"/>
      <c r="AH132" s="1096"/>
      <c r="AI132" s="1096"/>
      <c r="AJ132" s="1097"/>
      <c r="AK132" s="1098">
        <v>10.299473320000001</v>
      </c>
      <c r="AL132" s="1096"/>
      <c r="AM132" s="1096"/>
      <c r="AN132" s="1096"/>
      <c r="AO132" s="1097"/>
      <c r="AP132" s="1000"/>
      <c r="AQ132" s="1001"/>
      <c r="AR132" s="1001"/>
      <c r="AS132" s="1001"/>
      <c r="AT132" s="1099"/>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473</v>
      </c>
      <c r="W133" s="1076"/>
      <c r="X133" s="1076"/>
      <c r="Y133" s="1076"/>
      <c r="Z133" s="1077"/>
      <c r="AA133" s="1078">
        <v>9.5</v>
      </c>
      <c r="AB133" s="1079"/>
      <c r="AC133" s="1079"/>
      <c r="AD133" s="1079"/>
      <c r="AE133" s="1080"/>
      <c r="AF133" s="1078">
        <v>8.1</v>
      </c>
      <c r="AG133" s="1079"/>
      <c r="AH133" s="1079"/>
      <c r="AI133" s="1079"/>
      <c r="AJ133" s="1080"/>
      <c r="AK133" s="1078">
        <v>9.1999999999999993</v>
      </c>
      <c r="AL133" s="1079"/>
      <c r="AM133" s="1079"/>
      <c r="AN133" s="1079"/>
      <c r="AO133" s="1080"/>
      <c r="AP133" s="1027"/>
      <c r="AQ133" s="1028"/>
      <c r="AR133" s="1028"/>
      <c r="AS133" s="1028"/>
      <c r="AT133" s="1081"/>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7laSxIXWbQ/aDJTie+lVIwBFJVI3K+Jo1JPVzSH1FStwHaeVCGf+I9vpszYu1sRsaL+lq1w9rIGNz+aFQEvY7Q==" saltValue="dEzWhtMz1SzM4kqWZbHOb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474</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gLu3aR4uB2W2k+bJKCtRWZVZEQ6ZhnVNx5h8wXdw+FEF6gkY+EmYMD945o/HvG5ZHR4k+9FSsLD6yZwEB4nsXg==" saltValue="PgYc4vlXjkG/1sfbLtndR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Nbdh7IS34qPjyfkspmTeUUEpbDnQImJYGnq7F1fZfitdpqx2WFrlWHyQbtwKu+SKGFQhvFqu7ERjwPaEF76vQ==" saltValue="4NlxO13oNbkkwQzHdUMK6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475</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476</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3" t="s">
        <v>477</v>
      </c>
      <c r="AP7" s="271"/>
      <c r="AQ7" s="272" t="s">
        <v>478</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14"/>
      <c r="AP8" s="277" t="s">
        <v>479</v>
      </c>
      <c r="AQ8" s="278" t="s">
        <v>480</v>
      </c>
      <c r="AR8" s="279" t="s">
        <v>481</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5" t="s">
        <v>482</v>
      </c>
      <c r="AL9" s="1116"/>
      <c r="AM9" s="1116"/>
      <c r="AN9" s="1117"/>
      <c r="AO9" s="280">
        <v>456724</v>
      </c>
      <c r="AP9" s="280">
        <v>465570</v>
      </c>
      <c r="AQ9" s="281">
        <v>243450</v>
      </c>
      <c r="AR9" s="282">
        <v>91.2</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5" t="s">
        <v>483</v>
      </c>
      <c r="AL10" s="1116"/>
      <c r="AM10" s="1116"/>
      <c r="AN10" s="1117"/>
      <c r="AO10" s="283">
        <v>64888</v>
      </c>
      <c r="AP10" s="283">
        <v>66145</v>
      </c>
      <c r="AQ10" s="284">
        <v>36828</v>
      </c>
      <c r="AR10" s="285">
        <v>79.599999999999994</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5" t="s">
        <v>484</v>
      </c>
      <c r="AL11" s="1116"/>
      <c r="AM11" s="1116"/>
      <c r="AN11" s="1117"/>
      <c r="AO11" s="283" t="s">
        <v>485</v>
      </c>
      <c r="AP11" s="283" t="s">
        <v>485</v>
      </c>
      <c r="AQ11" s="284">
        <v>2575</v>
      </c>
      <c r="AR11" s="285" t="s">
        <v>485</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5" t="s">
        <v>486</v>
      </c>
      <c r="AL12" s="1116"/>
      <c r="AM12" s="1116"/>
      <c r="AN12" s="1117"/>
      <c r="AO12" s="283" t="s">
        <v>485</v>
      </c>
      <c r="AP12" s="283" t="s">
        <v>485</v>
      </c>
      <c r="AQ12" s="284" t="s">
        <v>485</v>
      </c>
      <c r="AR12" s="285" t="s">
        <v>485</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5" t="s">
        <v>487</v>
      </c>
      <c r="AL13" s="1116"/>
      <c r="AM13" s="1116"/>
      <c r="AN13" s="1117"/>
      <c r="AO13" s="283" t="s">
        <v>485</v>
      </c>
      <c r="AP13" s="283" t="s">
        <v>485</v>
      </c>
      <c r="AQ13" s="284">
        <v>11862</v>
      </c>
      <c r="AR13" s="285" t="s">
        <v>485</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5" t="s">
        <v>488</v>
      </c>
      <c r="AL14" s="1116"/>
      <c r="AM14" s="1116"/>
      <c r="AN14" s="1117"/>
      <c r="AO14" s="283" t="s">
        <v>485</v>
      </c>
      <c r="AP14" s="283" t="s">
        <v>485</v>
      </c>
      <c r="AQ14" s="284">
        <v>4647</v>
      </c>
      <c r="AR14" s="285" t="s">
        <v>485</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18" t="s">
        <v>489</v>
      </c>
      <c r="AL15" s="1119"/>
      <c r="AM15" s="1119"/>
      <c r="AN15" s="1120"/>
      <c r="AO15" s="283">
        <v>-21116</v>
      </c>
      <c r="AP15" s="283">
        <v>-21525</v>
      </c>
      <c r="AQ15" s="284">
        <v>-13358</v>
      </c>
      <c r="AR15" s="285">
        <v>61.1</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18" t="s">
        <v>177</v>
      </c>
      <c r="AL16" s="1119"/>
      <c r="AM16" s="1119"/>
      <c r="AN16" s="1120"/>
      <c r="AO16" s="283">
        <v>500496</v>
      </c>
      <c r="AP16" s="283">
        <v>510190</v>
      </c>
      <c r="AQ16" s="284">
        <v>286004</v>
      </c>
      <c r="AR16" s="285">
        <v>78.400000000000006</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490</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491</v>
      </c>
      <c r="AP20" s="292" t="s">
        <v>492</v>
      </c>
      <c r="AQ20" s="293" t="s">
        <v>493</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21" t="s">
        <v>494</v>
      </c>
      <c r="AL21" s="1122"/>
      <c r="AM21" s="1122"/>
      <c r="AN21" s="1123"/>
      <c r="AO21" s="296">
        <v>44.85</v>
      </c>
      <c r="AP21" s="297">
        <v>24.25</v>
      </c>
      <c r="AQ21" s="298">
        <v>20.6</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21" t="s">
        <v>495</v>
      </c>
      <c r="AL22" s="1122"/>
      <c r="AM22" s="1122"/>
      <c r="AN22" s="1123"/>
      <c r="AO22" s="301">
        <v>96.4</v>
      </c>
      <c r="AP22" s="302">
        <v>95.4</v>
      </c>
      <c r="AQ22" s="303">
        <v>1</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12" t="s">
        <v>496</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6"/>
    </row>
    <row r="27" spans="1:46" x14ac:dyDescent="0.15">
      <c r="A27" s="308"/>
      <c r="AO27" s="261"/>
      <c r="AP27" s="261"/>
      <c r="AQ27" s="261"/>
      <c r="AR27" s="261"/>
      <c r="AS27" s="261"/>
      <c r="AT27" s="261"/>
    </row>
    <row r="28" spans="1:46" ht="17.25" x14ac:dyDescent="0.15">
      <c r="A28" s="262" t="s">
        <v>497</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498</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3" t="s">
        <v>477</v>
      </c>
      <c r="AP30" s="271"/>
      <c r="AQ30" s="272" t="s">
        <v>478</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14"/>
      <c r="AP31" s="277" t="s">
        <v>479</v>
      </c>
      <c r="AQ31" s="278" t="s">
        <v>480</v>
      </c>
      <c r="AR31" s="279" t="s">
        <v>481</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29" t="s">
        <v>499</v>
      </c>
      <c r="AL32" s="1130"/>
      <c r="AM32" s="1130"/>
      <c r="AN32" s="1131"/>
      <c r="AO32" s="311">
        <v>515664</v>
      </c>
      <c r="AP32" s="311">
        <v>525651</v>
      </c>
      <c r="AQ32" s="312">
        <v>167387</v>
      </c>
      <c r="AR32" s="313">
        <v>214</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29" t="s">
        <v>500</v>
      </c>
      <c r="AL33" s="1130"/>
      <c r="AM33" s="1130"/>
      <c r="AN33" s="1131"/>
      <c r="AO33" s="311" t="s">
        <v>485</v>
      </c>
      <c r="AP33" s="311" t="s">
        <v>485</v>
      </c>
      <c r="AQ33" s="312" t="s">
        <v>485</v>
      </c>
      <c r="AR33" s="313" t="s">
        <v>485</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29" t="s">
        <v>501</v>
      </c>
      <c r="AL34" s="1130"/>
      <c r="AM34" s="1130"/>
      <c r="AN34" s="1131"/>
      <c r="AO34" s="311" t="s">
        <v>485</v>
      </c>
      <c r="AP34" s="311" t="s">
        <v>485</v>
      </c>
      <c r="AQ34" s="312">
        <v>5</v>
      </c>
      <c r="AR34" s="313" t="s">
        <v>485</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29" t="s">
        <v>502</v>
      </c>
      <c r="AL35" s="1130"/>
      <c r="AM35" s="1130"/>
      <c r="AN35" s="1131"/>
      <c r="AO35" s="311">
        <v>65593</v>
      </c>
      <c r="AP35" s="311">
        <v>66863</v>
      </c>
      <c r="AQ35" s="312">
        <v>34589</v>
      </c>
      <c r="AR35" s="313">
        <v>93.3</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29" t="s">
        <v>503</v>
      </c>
      <c r="AL36" s="1130"/>
      <c r="AM36" s="1130"/>
      <c r="AN36" s="1131"/>
      <c r="AO36" s="311" t="s">
        <v>485</v>
      </c>
      <c r="AP36" s="311" t="s">
        <v>485</v>
      </c>
      <c r="AQ36" s="312">
        <v>2508</v>
      </c>
      <c r="AR36" s="313" t="s">
        <v>485</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29" t="s">
        <v>504</v>
      </c>
      <c r="AL37" s="1130"/>
      <c r="AM37" s="1130"/>
      <c r="AN37" s="1131"/>
      <c r="AO37" s="311">
        <v>84</v>
      </c>
      <c r="AP37" s="311">
        <v>86</v>
      </c>
      <c r="AQ37" s="312">
        <v>1525</v>
      </c>
      <c r="AR37" s="313">
        <v>-94.4</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32" t="s">
        <v>505</v>
      </c>
      <c r="AL38" s="1133"/>
      <c r="AM38" s="1133"/>
      <c r="AN38" s="1134"/>
      <c r="AO38" s="314">
        <v>2</v>
      </c>
      <c r="AP38" s="314">
        <v>2</v>
      </c>
      <c r="AQ38" s="315">
        <v>44</v>
      </c>
      <c r="AR38" s="303">
        <v>-95.5</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32" t="s">
        <v>506</v>
      </c>
      <c r="AL39" s="1133"/>
      <c r="AM39" s="1133"/>
      <c r="AN39" s="1134"/>
      <c r="AO39" s="311">
        <v>-80311</v>
      </c>
      <c r="AP39" s="311">
        <v>-81866</v>
      </c>
      <c r="AQ39" s="312">
        <v>-7489</v>
      </c>
      <c r="AR39" s="313">
        <v>993.1</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29" t="s">
        <v>507</v>
      </c>
      <c r="AL40" s="1130"/>
      <c r="AM40" s="1130"/>
      <c r="AN40" s="1131"/>
      <c r="AO40" s="311">
        <v>-362852</v>
      </c>
      <c r="AP40" s="311">
        <v>-369880</v>
      </c>
      <c r="AQ40" s="312">
        <v>-138932</v>
      </c>
      <c r="AR40" s="313">
        <v>166.2</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35" t="s">
        <v>287</v>
      </c>
      <c r="AL41" s="1136"/>
      <c r="AM41" s="1136"/>
      <c r="AN41" s="1137"/>
      <c r="AO41" s="311">
        <v>138180</v>
      </c>
      <c r="AP41" s="311">
        <v>140856</v>
      </c>
      <c r="AQ41" s="312">
        <v>59636</v>
      </c>
      <c r="AR41" s="313">
        <v>136.19999999999999</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508</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509</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24" t="s">
        <v>477</v>
      </c>
      <c r="AN49" s="1126" t="s">
        <v>510</v>
      </c>
      <c r="AO49" s="1127"/>
      <c r="AP49" s="1127"/>
      <c r="AQ49" s="1127"/>
      <c r="AR49" s="1128"/>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25"/>
      <c r="AN50" s="327" t="s">
        <v>511</v>
      </c>
      <c r="AO50" s="328" t="s">
        <v>512</v>
      </c>
      <c r="AP50" s="329" t="s">
        <v>513</v>
      </c>
      <c r="AQ50" s="330" t="s">
        <v>514</v>
      </c>
      <c r="AR50" s="331" t="s">
        <v>515</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516</v>
      </c>
      <c r="AL51" s="324"/>
      <c r="AM51" s="332">
        <v>550111</v>
      </c>
      <c r="AN51" s="333">
        <v>515568</v>
      </c>
      <c r="AO51" s="334">
        <v>-42.8</v>
      </c>
      <c r="AP51" s="335">
        <v>268375</v>
      </c>
      <c r="AQ51" s="336">
        <v>-1.2</v>
      </c>
      <c r="AR51" s="337">
        <v>-41.6</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517</v>
      </c>
      <c r="AM52" s="340">
        <v>445469</v>
      </c>
      <c r="AN52" s="341">
        <v>417497</v>
      </c>
      <c r="AO52" s="342">
        <v>467.8</v>
      </c>
      <c r="AP52" s="343">
        <v>119602</v>
      </c>
      <c r="AQ52" s="344">
        <v>1.5</v>
      </c>
      <c r="AR52" s="345">
        <v>466.3</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518</v>
      </c>
      <c r="AL53" s="324"/>
      <c r="AM53" s="332">
        <v>217232</v>
      </c>
      <c r="AN53" s="333">
        <v>205323</v>
      </c>
      <c r="AO53" s="334">
        <v>-60.2</v>
      </c>
      <c r="AP53" s="335">
        <v>301035</v>
      </c>
      <c r="AQ53" s="336">
        <v>12.2</v>
      </c>
      <c r="AR53" s="337">
        <v>-72.400000000000006</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517</v>
      </c>
      <c r="AM54" s="340">
        <v>102005</v>
      </c>
      <c r="AN54" s="341">
        <v>96413</v>
      </c>
      <c r="AO54" s="342">
        <v>-76.900000000000006</v>
      </c>
      <c r="AP54" s="343">
        <v>154376</v>
      </c>
      <c r="AQ54" s="344">
        <v>29.1</v>
      </c>
      <c r="AR54" s="345">
        <v>-106</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519</v>
      </c>
      <c r="AL55" s="324"/>
      <c r="AM55" s="332">
        <v>260276</v>
      </c>
      <c r="AN55" s="333">
        <v>251961</v>
      </c>
      <c r="AO55" s="334">
        <v>22.7</v>
      </c>
      <c r="AP55" s="335">
        <v>277467</v>
      </c>
      <c r="AQ55" s="336">
        <v>-7.8</v>
      </c>
      <c r="AR55" s="337">
        <v>30.5</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517</v>
      </c>
      <c r="AM56" s="340">
        <v>104883</v>
      </c>
      <c r="AN56" s="341">
        <v>101532</v>
      </c>
      <c r="AO56" s="342">
        <v>5.3</v>
      </c>
      <c r="AP56" s="343">
        <v>128378</v>
      </c>
      <c r="AQ56" s="344">
        <v>-16.8</v>
      </c>
      <c r="AR56" s="345">
        <v>22.1</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520</v>
      </c>
      <c r="AL57" s="324"/>
      <c r="AM57" s="332">
        <v>785262</v>
      </c>
      <c r="AN57" s="333">
        <v>762390</v>
      </c>
      <c r="AO57" s="334">
        <v>202.6</v>
      </c>
      <c r="AP57" s="335">
        <v>282256</v>
      </c>
      <c r="AQ57" s="336">
        <v>1.7</v>
      </c>
      <c r="AR57" s="337">
        <v>200.9</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517</v>
      </c>
      <c r="AM58" s="340">
        <v>278074</v>
      </c>
      <c r="AN58" s="341">
        <v>269975</v>
      </c>
      <c r="AO58" s="342">
        <v>165.9</v>
      </c>
      <c r="AP58" s="343">
        <v>145453</v>
      </c>
      <c r="AQ58" s="344">
        <v>13.3</v>
      </c>
      <c r="AR58" s="345">
        <v>152.6</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521</v>
      </c>
      <c r="AL59" s="324"/>
      <c r="AM59" s="332">
        <v>495133</v>
      </c>
      <c r="AN59" s="333">
        <v>504723</v>
      </c>
      <c r="AO59" s="334">
        <v>-33.799999999999997</v>
      </c>
      <c r="AP59" s="335">
        <v>295341</v>
      </c>
      <c r="AQ59" s="336">
        <v>4.5999999999999996</v>
      </c>
      <c r="AR59" s="337">
        <v>-38.4</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517</v>
      </c>
      <c r="AM60" s="340">
        <v>256509</v>
      </c>
      <c r="AN60" s="341">
        <v>261477</v>
      </c>
      <c r="AO60" s="342">
        <v>-3.1</v>
      </c>
      <c r="AP60" s="343">
        <v>137402</v>
      </c>
      <c r="AQ60" s="344">
        <v>-5.5</v>
      </c>
      <c r="AR60" s="345">
        <v>2.4</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522</v>
      </c>
      <c r="AL61" s="346"/>
      <c r="AM61" s="347">
        <v>461603</v>
      </c>
      <c r="AN61" s="348">
        <v>447993</v>
      </c>
      <c r="AO61" s="349">
        <v>17.7</v>
      </c>
      <c r="AP61" s="350">
        <v>284895</v>
      </c>
      <c r="AQ61" s="351">
        <v>1.9</v>
      </c>
      <c r="AR61" s="337">
        <v>15.8</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517</v>
      </c>
      <c r="AM62" s="340">
        <v>237388</v>
      </c>
      <c r="AN62" s="341">
        <v>229379</v>
      </c>
      <c r="AO62" s="342">
        <v>111.8</v>
      </c>
      <c r="AP62" s="343">
        <v>137042</v>
      </c>
      <c r="AQ62" s="344">
        <v>4.3</v>
      </c>
      <c r="AR62" s="345">
        <v>107.5</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gOzAc8aYnDPgpXA0BeW6tLVszrZ3nDJa1frgBt/CS1ErFDmP9VFsYkbknJqMp6zk12R4cYEHj1OLxFxWbS9Oug==" saltValue="N+ids+4JyAgxjD5rqV0S4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474</v>
      </c>
    </row>
    <row r="120" spans="125:125" ht="13.5" hidden="1" customHeight="1" x14ac:dyDescent="0.15"/>
    <row r="121" spans="125:125" ht="13.5" hidden="1" customHeight="1" x14ac:dyDescent="0.15">
      <c r="DU121" s="258"/>
    </row>
  </sheetData>
  <sheetProtection algorithmName="SHA-512" hashValue="/RTmdMj94VaAWhqxZ8gM7dmVwRhOxs/tf+EmXG2vopEeLrqqi+OAHomOt0c5I/FUVthQW5iIjU1wY9cucY6wLQ==" saltValue="YNoouyWXiuMcbtKjM2rPe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sheetData>
  <sheetProtection algorithmName="SHA-512" hashValue="hCyn6dpvUNsuJdDYJIFWtg46y8QmAfVcS3Mannj8yv0Ol18JFa3ehJlbQyzBmL4rMdMSf7PuIqoqecGfYtG2GQ==" saltValue="LVAfYEP2e3L1nU6ROEwaH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H44" sqref="H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8" t="s">
        <v>3</v>
      </c>
      <c r="D47" s="1138"/>
      <c r="E47" s="1139"/>
      <c r="F47" s="11">
        <v>45.16</v>
      </c>
      <c r="G47" s="12">
        <v>48.89</v>
      </c>
      <c r="H47" s="12">
        <v>47.7</v>
      </c>
      <c r="I47" s="12">
        <v>42.5</v>
      </c>
      <c r="J47" s="13">
        <v>41.55</v>
      </c>
    </row>
    <row r="48" spans="2:10" ht="57.75" customHeight="1" x14ac:dyDescent="0.15">
      <c r="B48" s="14"/>
      <c r="C48" s="1140" t="s">
        <v>4</v>
      </c>
      <c r="D48" s="1140"/>
      <c r="E48" s="1141"/>
      <c r="F48" s="15">
        <v>2.2000000000000002</v>
      </c>
      <c r="G48" s="16">
        <v>1.77</v>
      </c>
      <c r="H48" s="16">
        <v>4.78</v>
      </c>
      <c r="I48" s="16">
        <v>2.06</v>
      </c>
      <c r="J48" s="17">
        <v>3.46</v>
      </c>
    </row>
    <row r="49" spans="2:10" ht="57.75" customHeight="1" thickBot="1" x14ac:dyDescent="0.2">
      <c r="B49" s="18"/>
      <c r="C49" s="1142" t="s">
        <v>5</v>
      </c>
      <c r="D49" s="1142"/>
      <c r="E49" s="1143"/>
      <c r="F49" s="19">
        <v>24.91</v>
      </c>
      <c r="G49" s="20">
        <v>4.45</v>
      </c>
      <c r="H49" s="20">
        <v>4.13</v>
      </c>
      <c r="I49" s="20" t="s">
        <v>529</v>
      </c>
      <c r="J49" s="21">
        <v>3.73</v>
      </c>
    </row>
    <row r="50" spans="2:10" x14ac:dyDescent="0.15"/>
  </sheetData>
  <sheetProtection algorithmName="SHA-512" hashValue="SRJ+Imdq0P1qYwoK3nkQeMK4IoPh3ptxAAM0vJ/TrflHvMz1mHi+e+yXVoZAyolfHWdEbQkaKCV1Wc4wJpN4bg==" saltValue="1Lk0iKZ5q9SzkzVdz4ZAo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0" t="s">
        <v>530</v>
      </c>
      <c r="D34" s="1150"/>
      <c r="E34" s="1151"/>
      <c r="F34" s="32">
        <v>2.2000000000000002</v>
      </c>
      <c r="G34" s="33">
        <v>1.76</v>
      </c>
      <c r="H34" s="33">
        <v>4.78</v>
      </c>
      <c r="I34" s="33">
        <v>2.0499999999999998</v>
      </c>
      <c r="J34" s="34">
        <v>3.45</v>
      </c>
      <c r="K34" s="22"/>
      <c r="L34" s="22"/>
      <c r="M34" s="22"/>
      <c r="N34" s="22"/>
      <c r="O34" s="22"/>
      <c r="P34" s="22"/>
    </row>
    <row r="35" spans="1:16" ht="39" customHeight="1" x14ac:dyDescent="0.15">
      <c r="A35" s="22"/>
      <c r="B35" s="35"/>
      <c r="C35" s="1144" t="s">
        <v>531</v>
      </c>
      <c r="D35" s="1145"/>
      <c r="E35" s="1146"/>
      <c r="F35" s="36">
        <v>1.33</v>
      </c>
      <c r="G35" s="37">
        <v>2.3199999999999998</v>
      </c>
      <c r="H35" s="37">
        <v>1.21</v>
      </c>
      <c r="I35" s="37">
        <v>0.52</v>
      </c>
      <c r="J35" s="38">
        <v>0.38</v>
      </c>
      <c r="K35" s="22"/>
      <c r="L35" s="22"/>
      <c r="M35" s="22"/>
      <c r="N35" s="22"/>
      <c r="O35" s="22"/>
      <c r="P35" s="22"/>
    </row>
    <row r="36" spans="1:16" ht="39" customHeight="1" x14ac:dyDescent="0.15">
      <c r="A36" s="22"/>
      <c r="B36" s="35"/>
      <c r="C36" s="1144" t="s">
        <v>532</v>
      </c>
      <c r="D36" s="1145"/>
      <c r="E36" s="1146"/>
      <c r="F36" s="36">
        <v>0.27</v>
      </c>
      <c r="G36" s="37">
        <v>0.53</v>
      </c>
      <c r="H36" s="37">
        <v>0.16</v>
      </c>
      <c r="I36" s="37">
        <v>0</v>
      </c>
      <c r="J36" s="38">
        <v>0.18</v>
      </c>
      <c r="K36" s="22"/>
      <c r="L36" s="22"/>
      <c r="M36" s="22"/>
      <c r="N36" s="22"/>
      <c r="O36" s="22"/>
      <c r="P36" s="22"/>
    </row>
    <row r="37" spans="1:16" ht="39" customHeight="1" x14ac:dyDescent="0.15">
      <c r="A37" s="22"/>
      <c r="B37" s="35"/>
      <c r="C37" s="1144" t="s">
        <v>533</v>
      </c>
      <c r="D37" s="1145"/>
      <c r="E37" s="1146"/>
      <c r="F37" s="36">
        <v>7.0000000000000007E-2</v>
      </c>
      <c r="G37" s="37">
        <v>0.06</v>
      </c>
      <c r="H37" s="37">
        <v>0.05</v>
      </c>
      <c r="I37" s="37">
        <v>0.05</v>
      </c>
      <c r="J37" s="38">
        <v>0.1</v>
      </c>
      <c r="K37" s="22"/>
      <c r="L37" s="22"/>
      <c r="M37" s="22"/>
      <c r="N37" s="22"/>
      <c r="O37" s="22"/>
      <c r="P37" s="22"/>
    </row>
    <row r="38" spans="1:16" ht="39" customHeight="1" x14ac:dyDescent="0.15">
      <c r="A38" s="22"/>
      <c r="B38" s="35"/>
      <c r="C38" s="1144" t="s">
        <v>534</v>
      </c>
      <c r="D38" s="1145"/>
      <c r="E38" s="1146"/>
      <c r="F38" s="36">
        <v>0.05</v>
      </c>
      <c r="G38" s="37">
        <v>0.01</v>
      </c>
      <c r="H38" s="37">
        <v>0.04</v>
      </c>
      <c r="I38" s="37">
        <v>0.03</v>
      </c>
      <c r="J38" s="38">
        <v>0.09</v>
      </c>
      <c r="K38" s="22"/>
      <c r="L38" s="22"/>
      <c r="M38" s="22"/>
      <c r="N38" s="22"/>
      <c r="O38" s="22"/>
      <c r="P38" s="22"/>
    </row>
    <row r="39" spans="1:16" ht="39" customHeight="1" x14ac:dyDescent="0.15">
      <c r="A39" s="22"/>
      <c r="B39" s="35"/>
      <c r="C39" s="1144" t="s">
        <v>535</v>
      </c>
      <c r="D39" s="1145"/>
      <c r="E39" s="1146"/>
      <c r="F39" s="36">
        <v>0</v>
      </c>
      <c r="G39" s="37">
        <v>0</v>
      </c>
      <c r="H39" s="37">
        <v>0</v>
      </c>
      <c r="I39" s="37">
        <v>0</v>
      </c>
      <c r="J39" s="38">
        <v>0</v>
      </c>
      <c r="K39" s="22"/>
      <c r="L39" s="22"/>
      <c r="M39" s="22"/>
      <c r="N39" s="22"/>
      <c r="O39" s="22"/>
      <c r="P39" s="22"/>
    </row>
    <row r="40" spans="1:16" ht="39" customHeight="1" x14ac:dyDescent="0.15">
      <c r="A40" s="22"/>
      <c r="B40" s="35"/>
      <c r="C40" s="1144"/>
      <c r="D40" s="1145"/>
      <c r="E40" s="1146"/>
      <c r="F40" s="36"/>
      <c r="G40" s="37"/>
      <c r="H40" s="37"/>
      <c r="I40" s="37"/>
      <c r="J40" s="38"/>
      <c r="K40" s="22"/>
      <c r="L40" s="22"/>
      <c r="M40" s="22"/>
      <c r="N40" s="22"/>
      <c r="O40" s="22"/>
      <c r="P40" s="22"/>
    </row>
    <row r="41" spans="1:16" ht="39" customHeight="1" x14ac:dyDescent="0.15">
      <c r="A41" s="22"/>
      <c r="B41" s="35"/>
      <c r="C41" s="1144"/>
      <c r="D41" s="1145"/>
      <c r="E41" s="1146"/>
      <c r="F41" s="36"/>
      <c r="G41" s="37"/>
      <c r="H41" s="37"/>
      <c r="I41" s="37"/>
      <c r="J41" s="38"/>
      <c r="K41" s="22"/>
      <c r="L41" s="22"/>
      <c r="M41" s="22"/>
      <c r="N41" s="22"/>
      <c r="O41" s="22"/>
      <c r="P41" s="22"/>
    </row>
    <row r="42" spans="1:16" ht="39" customHeight="1" x14ac:dyDescent="0.15">
      <c r="A42" s="22"/>
      <c r="B42" s="39"/>
      <c r="C42" s="1144" t="s">
        <v>536</v>
      </c>
      <c r="D42" s="1145"/>
      <c r="E42" s="1146"/>
      <c r="F42" s="36" t="s">
        <v>485</v>
      </c>
      <c r="G42" s="37" t="s">
        <v>485</v>
      </c>
      <c r="H42" s="37" t="s">
        <v>485</v>
      </c>
      <c r="I42" s="37" t="s">
        <v>485</v>
      </c>
      <c r="J42" s="38" t="s">
        <v>485</v>
      </c>
      <c r="K42" s="22"/>
      <c r="L42" s="22"/>
      <c r="M42" s="22"/>
      <c r="N42" s="22"/>
      <c r="O42" s="22"/>
      <c r="P42" s="22"/>
    </row>
    <row r="43" spans="1:16" ht="39" customHeight="1" thickBot="1" x14ac:dyDescent="0.2">
      <c r="A43" s="22"/>
      <c r="B43" s="40"/>
      <c r="C43" s="1147" t="s">
        <v>537</v>
      </c>
      <c r="D43" s="1148"/>
      <c r="E43" s="1149"/>
      <c r="F43" s="41" t="s">
        <v>485</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Piw24vo7kS2VGPQgLBONfw4dz5PS6A/s5lxDnYJ3YK7VYnnoxrKMME8DKp8FpPu1C5kmkQX7DxRGJAO6C0Xug==" saltValue="bsSE69npUgxKko2zw4j6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2" t="s">
        <v>9</v>
      </c>
      <c r="C45" s="1153"/>
      <c r="D45" s="58"/>
      <c r="E45" s="1158" t="s">
        <v>10</v>
      </c>
      <c r="F45" s="1158"/>
      <c r="G45" s="1158"/>
      <c r="H45" s="1158"/>
      <c r="I45" s="1158"/>
      <c r="J45" s="1159"/>
      <c r="K45" s="59">
        <v>439</v>
      </c>
      <c r="L45" s="60">
        <v>390</v>
      </c>
      <c r="M45" s="60">
        <v>399</v>
      </c>
      <c r="N45" s="60">
        <v>489</v>
      </c>
      <c r="O45" s="61">
        <v>516</v>
      </c>
      <c r="P45" s="48"/>
      <c r="Q45" s="48"/>
      <c r="R45" s="48"/>
      <c r="S45" s="48"/>
      <c r="T45" s="48"/>
      <c r="U45" s="48"/>
    </row>
    <row r="46" spans="1:21" ht="30.75" customHeight="1" x14ac:dyDescent="0.15">
      <c r="A46" s="48"/>
      <c r="B46" s="1154"/>
      <c r="C46" s="1155"/>
      <c r="D46" s="62"/>
      <c r="E46" s="1160" t="s">
        <v>11</v>
      </c>
      <c r="F46" s="1160"/>
      <c r="G46" s="1160"/>
      <c r="H46" s="1160"/>
      <c r="I46" s="1160"/>
      <c r="J46" s="1161"/>
      <c r="K46" s="63" t="s">
        <v>485</v>
      </c>
      <c r="L46" s="64" t="s">
        <v>485</v>
      </c>
      <c r="M46" s="64" t="s">
        <v>485</v>
      </c>
      <c r="N46" s="64" t="s">
        <v>485</v>
      </c>
      <c r="O46" s="65" t="s">
        <v>485</v>
      </c>
      <c r="P46" s="48"/>
      <c r="Q46" s="48"/>
      <c r="R46" s="48"/>
      <c r="S46" s="48"/>
      <c r="T46" s="48"/>
      <c r="U46" s="48"/>
    </row>
    <row r="47" spans="1:21" ht="30.75" customHeight="1" x14ac:dyDescent="0.15">
      <c r="A47" s="48"/>
      <c r="B47" s="1154"/>
      <c r="C47" s="1155"/>
      <c r="D47" s="62"/>
      <c r="E47" s="1160" t="s">
        <v>12</v>
      </c>
      <c r="F47" s="1160"/>
      <c r="G47" s="1160"/>
      <c r="H47" s="1160"/>
      <c r="I47" s="1160"/>
      <c r="J47" s="1161"/>
      <c r="K47" s="63" t="s">
        <v>485</v>
      </c>
      <c r="L47" s="64" t="s">
        <v>485</v>
      </c>
      <c r="M47" s="64" t="s">
        <v>485</v>
      </c>
      <c r="N47" s="64" t="s">
        <v>485</v>
      </c>
      <c r="O47" s="65" t="s">
        <v>485</v>
      </c>
      <c r="P47" s="48"/>
      <c r="Q47" s="48"/>
      <c r="R47" s="48"/>
      <c r="S47" s="48"/>
      <c r="T47" s="48"/>
      <c r="U47" s="48"/>
    </row>
    <row r="48" spans="1:21" ht="30.75" customHeight="1" x14ac:dyDescent="0.15">
      <c r="A48" s="48"/>
      <c r="B48" s="1154"/>
      <c r="C48" s="1155"/>
      <c r="D48" s="62"/>
      <c r="E48" s="1160" t="s">
        <v>13</v>
      </c>
      <c r="F48" s="1160"/>
      <c r="G48" s="1160"/>
      <c r="H48" s="1160"/>
      <c r="I48" s="1160"/>
      <c r="J48" s="1161"/>
      <c r="K48" s="63">
        <v>51</v>
      </c>
      <c r="L48" s="64">
        <v>50</v>
      </c>
      <c r="M48" s="64">
        <v>57</v>
      </c>
      <c r="N48" s="64">
        <v>57</v>
      </c>
      <c r="O48" s="65">
        <v>66</v>
      </c>
      <c r="P48" s="48"/>
      <c r="Q48" s="48"/>
      <c r="R48" s="48"/>
      <c r="S48" s="48"/>
      <c r="T48" s="48"/>
      <c r="U48" s="48"/>
    </row>
    <row r="49" spans="1:21" ht="30.75" customHeight="1" x14ac:dyDescent="0.15">
      <c r="A49" s="48"/>
      <c r="B49" s="1154"/>
      <c r="C49" s="1155"/>
      <c r="D49" s="62"/>
      <c r="E49" s="1160" t="s">
        <v>14</v>
      </c>
      <c r="F49" s="1160"/>
      <c r="G49" s="1160"/>
      <c r="H49" s="1160"/>
      <c r="I49" s="1160"/>
      <c r="J49" s="1161"/>
      <c r="K49" s="63" t="s">
        <v>485</v>
      </c>
      <c r="L49" s="64" t="s">
        <v>485</v>
      </c>
      <c r="M49" s="64" t="s">
        <v>485</v>
      </c>
      <c r="N49" s="64" t="s">
        <v>485</v>
      </c>
      <c r="O49" s="65" t="s">
        <v>485</v>
      </c>
      <c r="P49" s="48"/>
      <c r="Q49" s="48"/>
      <c r="R49" s="48"/>
      <c r="S49" s="48"/>
      <c r="T49" s="48"/>
      <c r="U49" s="48"/>
    </row>
    <row r="50" spans="1:21" ht="30.75" customHeight="1" x14ac:dyDescent="0.15">
      <c r="A50" s="48"/>
      <c r="B50" s="1154"/>
      <c r="C50" s="1155"/>
      <c r="D50" s="62"/>
      <c r="E50" s="1160" t="s">
        <v>15</v>
      </c>
      <c r="F50" s="1160"/>
      <c r="G50" s="1160"/>
      <c r="H50" s="1160"/>
      <c r="I50" s="1160"/>
      <c r="J50" s="1161"/>
      <c r="K50" s="63">
        <v>5</v>
      </c>
      <c r="L50" s="64">
        <v>0</v>
      </c>
      <c r="M50" s="64">
        <v>0</v>
      </c>
      <c r="N50" s="64">
        <v>0</v>
      </c>
      <c r="O50" s="65">
        <v>0</v>
      </c>
      <c r="P50" s="48"/>
      <c r="Q50" s="48"/>
      <c r="R50" s="48"/>
      <c r="S50" s="48"/>
      <c r="T50" s="48"/>
      <c r="U50" s="48"/>
    </row>
    <row r="51" spans="1:21" ht="30.75" customHeight="1" x14ac:dyDescent="0.15">
      <c r="A51" s="48"/>
      <c r="B51" s="1156"/>
      <c r="C51" s="1157"/>
      <c r="D51" s="66"/>
      <c r="E51" s="1160" t="s">
        <v>16</v>
      </c>
      <c r="F51" s="1160"/>
      <c r="G51" s="1160"/>
      <c r="H51" s="1160"/>
      <c r="I51" s="1160"/>
      <c r="J51" s="1161"/>
      <c r="K51" s="63">
        <v>0</v>
      </c>
      <c r="L51" s="64">
        <v>0</v>
      </c>
      <c r="M51" s="64">
        <v>0</v>
      </c>
      <c r="N51" s="64">
        <v>0</v>
      </c>
      <c r="O51" s="65">
        <v>0</v>
      </c>
      <c r="P51" s="48"/>
      <c r="Q51" s="48"/>
      <c r="R51" s="48"/>
      <c r="S51" s="48"/>
      <c r="T51" s="48"/>
      <c r="U51" s="48"/>
    </row>
    <row r="52" spans="1:21" ht="30.75" customHeight="1" x14ac:dyDescent="0.15">
      <c r="A52" s="48"/>
      <c r="B52" s="1162" t="s">
        <v>17</v>
      </c>
      <c r="C52" s="1163"/>
      <c r="D52" s="66"/>
      <c r="E52" s="1160" t="s">
        <v>18</v>
      </c>
      <c r="F52" s="1160"/>
      <c r="G52" s="1160"/>
      <c r="H52" s="1160"/>
      <c r="I52" s="1160"/>
      <c r="J52" s="1161"/>
      <c r="K52" s="63">
        <v>357</v>
      </c>
      <c r="L52" s="64">
        <v>364</v>
      </c>
      <c r="M52" s="64">
        <v>356</v>
      </c>
      <c r="N52" s="64">
        <v>438</v>
      </c>
      <c r="O52" s="65">
        <v>442</v>
      </c>
      <c r="P52" s="48"/>
      <c r="Q52" s="48"/>
      <c r="R52" s="48"/>
      <c r="S52" s="48"/>
      <c r="T52" s="48"/>
      <c r="U52" s="48"/>
    </row>
    <row r="53" spans="1:21" ht="30.75" customHeight="1" thickBot="1" x14ac:dyDescent="0.2">
      <c r="A53" s="48"/>
      <c r="B53" s="1164" t="s">
        <v>19</v>
      </c>
      <c r="C53" s="1165"/>
      <c r="D53" s="67"/>
      <c r="E53" s="1166" t="s">
        <v>20</v>
      </c>
      <c r="F53" s="1166"/>
      <c r="G53" s="1166"/>
      <c r="H53" s="1166"/>
      <c r="I53" s="1166"/>
      <c r="J53" s="1167"/>
      <c r="K53" s="68">
        <v>138</v>
      </c>
      <c r="L53" s="69">
        <v>76</v>
      </c>
      <c r="M53" s="69">
        <v>100</v>
      </c>
      <c r="N53" s="69">
        <v>108</v>
      </c>
      <c r="O53" s="70">
        <v>140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68" t="s">
        <v>24</v>
      </c>
      <c r="C58" s="1169"/>
      <c r="D58" s="1174" t="s">
        <v>25</v>
      </c>
      <c r="E58" s="1175"/>
      <c r="F58" s="1175"/>
      <c r="G58" s="1175"/>
      <c r="H58" s="1175"/>
      <c r="I58" s="1175"/>
      <c r="J58" s="1176"/>
      <c r="K58" s="83"/>
      <c r="L58" s="84"/>
      <c r="M58" s="84"/>
      <c r="N58" s="84"/>
      <c r="O58" s="85"/>
    </row>
    <row r="59" spans="1:21" ht="31.5" customHeight="1" x14ac:dyDescent="0.15">
      <c r="B59" s="1170"/>
      <c r="C59" s="1171"/>
      <c r="D59" s="1177" t="s">
        <v>26</v>
      </c>
      <c r="E59" s="1178"/>
      <c r="F59" s="1178"/>
      <c r="G59" s="1178"/>
      <c r="H59" s="1178"/>
      <c r="I59" s="1178"/>
      <c r="J59" s="1179"/>
      <c r="K59" s="86"/>
      <c r="L59" s="87"/>
      <c r="M59" s="87"/>
      <c r="N59" s="87"/>
      <c r="O59" s="88"/>
    </row>
    <row r="60" spans="1:21" ht="31.5" customHeight="1" thickBot="1" x14ac:dyDescent="0.2">
      <c r="B60" s="1172"/>
      <c r="C60" s="1173"/>
      <c r="D60" s="1180" t="s">
        <v>27</v>
      </c>
      <c r="E60" s="1181"/>
      <c r="F60" s="1181"/>
      <c r="G60" s="1181"/>
      <c r="H60" s="1181"/>
      <c r="I60" s="1181"/>
      <c r="J60" s="1182"/>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AdHusNKUIE7dhZOoqY2fbHzhjPM4fJx8ZOMtRPmDXKgKlqxQhGMQ2sU9jnAYZNNeu0+/ImhAu9+HjvRlcu/JA==" saltValue="vpIDU4Q+jRcIidWgdp2G2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3" t="s">
        <v>30</v>
      </c>
      <c r="C41" s="1184"/>
      <c r="D41" s="105"/>
      <c r="E41" s="1189" t="s">
        <v>31</v>
      </c>
      <c r="F41" s="1189"/>
      <c r="G41" s="1189"/>
      <c r="H41" s="1190"/>
      <c r="I41" s="354">
        <v>4069</v>
      </c>
      <c r="J41" s="355">
        <v>3991</v>
      </c>
      <c r="K41" s="355">
        <v>3784</v>
      </c>
      <c r="L41" s="355">
        <v>3768</v>
      </c>
      <c r="M41" s="356">
        <v>3743</v>
      </c>
    </row>
    <row r="42" spans="2:13" ht="27.75" customHeight="1" x14ac:dyDescent="0.15">
      <c r="B42" s="1185"/>
      <c r="C42" s="1186"/>
      <c r="D42" s="106"/>
      <c r="E42" s="1191" t="s">
        <v>32</v>
      </c>
      <c r="F42" s="1191"/>
      <c r="G42" s="1191"/>
      <c r="H42" s="1192"/>
      <c r="I42" s="357" t="s">
        <v>485</v>
      </c>
      <c r="J42" s="358" t="s">
        <v>485</v>
      </c>
      <c r="K42" s="358" t="s">
        <v>485</v>
      </c>
      <c r="L42" s="358" t="s">
        <v>485</v>
      </c>
      <c r="M42" s="359" t="s">
        <v>485</v>
      </c>
    </row>
    <row r="43" spans="2:13" ht="27.75" customHeight="1" x14ac:dyDescent="0.15">
      <c r="B43" s="1185"/>
      <c r="C43" s="1186"/>
      <c r="D43" s="106"/>
      <c r="E43" s="1191" t="s">
        <v>33</v>
      </c>
      <c r="F43" s="1191"/>
      <c r="G43" s="1191"/>
      <c r="H43" s="1192"/>
      <c r="I43" s="357">
        <v>584</v>
      </c>
      <c r="J43" s="358">
        <v>549</v>
      </c>
      <c r="K43" s="358">
        <v>526</v>
      </c>
      <c r="L43" s="358">
        <v>485</v>
      </c>
      <c r="M43" s="359">
        <v>483</v>
      </c>
    </row>
    <row r="44" spans="2:13" ht="27.75" customHeight="1" x14ac:dyDescent="0.15">
      <c r="B44" s="1185"/>
      <c r="C44" s="1186"/>
      <c r="D44" s="106"/>
      <c r="E44" s="1191" t="s">
        <v>34</v>
      </c>
      <c r="F44" s="1191"/>
      <c r="G44" s="1191"/>
      <c r="H44" s="1192"/>
      <c r="I44" s="357">
        <v>16</v>
      </c>
      <c r="J44" s="358">
        <v>14</v>
      </c>
      <c r="K44" s="358">
        <v>12</v>
      </c>
      <c r="L44" s="358">
        <v>10</v>
      </c>
      <c r="M44" s="359">
        <v>8</v>
      </c>
    </row>
    <row r="45" spans="2:13" ht="27.75" customHeight="1" x14ac:dyDescent="0.15">
      <c r="B45" s="1185"/>
      <c r="C45" s="1186"/>
      <c r="D45" s="106"/>
      <c r="E45" s="1191" t="s">
        <v>35</v>
      </c>
      <c r="F45" s="1191"/>
      <c r="G45" s="1191"/>
      <c r="H45" s="1192"/>
      <c r="I45" s="357">
        <v>238</v>
      </c>
      <c r="J45" s="358">
        <v>194</v>
      </c>
      <c r="K45" s="358">
        <v>215</v>
      </c>
      <c r="L45" s="358">
        <v>358</v>
      </c>
      <c r="M45" s="359">
        <v>215</v>
      </c>
    </row>
    <row r="46" spans="2:13" ht="27.75" customHeight="1" x14ac:dyDescent="0.15">
      <c r="B46" s="1185"/>
      <c r="C46" s="1186"/>
      <c r="D46" s="107"/>
      <c r="E46" s="1191" t="s">
        <v>36</v>
      </c>
      <c r="F46" s="1191"/>
      <c r="G46" s="1191"/>
      <c r="H46" s="1192"/>
      <c r="I46" s="357">
        <v>2</v>
      </c>
      <c r="J46" s="358">
        <v>2</v>
      </c>
      <c r="K46" s="358">
        <v>2</v>
      </c>
      <c r="L46" s="358">
        <v>2</v>
      </c>
      <c r="M46" s="359">
        <v>2</v>
      </c>
    </row>
    <row r="47" spans="2:13" ht="27.75" customHeight="1" x14ac:dyDescent="0.15">
      <c r="B47" s="1185"/>
      <c r="C47" s="1186"/>
      <c r="D47" s="108"/>
      <c r="E47" s="1193" t="s">
        <v>37</v>
      </c>
      <c r="F47" s="1194"/>
      <c r="G47" s="1194"/>
      <c r="H47" s="1195"/>
      <c r="I47" s="357" t="s">
        <v>485</v>
      </c>
      <c r="J47" s="358" t="s">
        <v>485</v>
      </c>
      <c r="K47" s="358" t="s">
        <v>485</v>
      </c>
      <c r="L47" s="358" t="s">
        <v>485</v>
      </c>
      <c r="M47" s="359" t="s">
        <v>485</v>
      </c>
    </row>
    <row r="48" spans="2:13" ht="27.75" customHeight="1" x14ac:dyDescent="0.15">
      <c r="B48" s="1185"/>
      <c r="C48" s="1186"/>
      <c r="D48" s="106"/>
      <c r="E48" s="1191" t="s">
        <v>38</v>
      </c>
      <c r="F48" s="1191"/>
      <c r="G48" s="1191"/>
      <c r="H48" s="1192"/>
      <c r="I48" s="357" t="s">
        <v>485</v>
      </c>
      <c r="J48" s="358" t="s">
        <v>485</v>
      </c>
      <c r="K48" s="358" t="s">
        <v>485</v>
      </c>
      <c r="L48" s="358" t="s">
        <v>485</v>
      </c>
      <c r="M48" s="359" t="s">
        <v>485</v>
      </c>
    </row>
    <row r="49" spans="2:13" ht="27.75" customHeight="1" x14ac:dyDescent="0.15">
      <c r="B49" s="1187"/>
      <c r="C49" s="1188"/>
      <c r="D49" s="106"/>
      <c r="E49" s="1191" t="s">
        <v>39</v>
      </c>
      <c r="F49" s="1191"/>
      <c r="G49" s="1191"/>
      <c r="H49" s="1192"/>
      <c r="I49" s="357" t="s">
        <v>485</v>
      </c>
      <c r="J49" s="358" t="s">
        <v>485</v>
      </c>
      <c r="K49" s="358" t="s">
        <v>485</v>
      </c>
      <c r="L49" s="358" t="s">
        <v>485</v>
      </c>
      <c r="M49" s="359" t="s">
        <v>485</v>
      </c>
    </row>
    <row r="50" spans="2:13" ht="27.75" customHeight="1" x14ac:dyDescent="0.15">
      <c r="B50" s="1196" t="s">
        <v>40</v>
      </c>
      <c r="C50" s="1197"/>
      <c r="D50" s="109"/>
      <c r="E50" s="1191" t="s">
        <v>41</v>
      </c>
      <c r="F50" s="1191"/>
      <c r="G50" s="1191"/>
      <c r="H50" s="1192"/>
      <c r="I50" s="357">
        <v>2782</v>
      </c>
      <c r="J50" s="358">
        <v>2833</v>
      </c>
      <c r="K50" s="358">
        <v>2857</v>
      </c>
      <c r="L50" s="358">
        <v>2815</v>
      </c>
      <c r="M50" s="359">
        <v>2781</v>
      </c>
    </row>
    <row r="51" spans="2:13" ht="27.75" customHeight="1" x14ac:dyDescent="0.15">
      <c r="B51" s="1185"/>
      <c r="C51" s="1186"/>
      <c r="D51" s="106"/>
      <c r="E51" s="1191" t="s">
        <v>42</v>
      </c>
      <c r="F51" s="1191"/>
      <c r="G51" s="1191"/>
      <c r="H51" s="1192"/>
      <c r="I51" s="357">
        <v>443</v>
      </c>
      <c r="J51" s="358">
        <v>410</v>
      </c>
      <c r="K51" s="358">
        <v>369</v>
      </c>
      <c r="L51" s="358">
        <v>372</v>
      </c>
      <c r="M51" s="359">
        <v>325</v>
      </c>
    </row>
    <row r="52" spans="2:13" ht="27.75" customHeight="1" x14ac:dyDescent="0.15">
      <c r="B52" s="1187"/>
      <c r="C52" s="1188"/>
      <c r="D52" s="106"/>
      <c r="E52" s="1191" t="s">
        <v>43</v>
      </c>
      <c r="F52" s="1191"/>
      <c r="G52" s="1191"/>
      <c r="H52" s="1192"/>
      <c r="I52" s="357">
        <v>3090</v>
      </c>
      <c r="J52" s="358">
        <v>3043</v>
      </c>
      <c r="K52" s="358">
        <v>3014</v>
      </c>
      <c r="L52" s="358">
        <v>3045</v>
      </c>
      <c r="M52" s="359">
        <v>2920</v>
      </c>
    </row>
    <row r="53" spans="2:13" ht="27.75" customHeight="1" thickBot="1" x14ac:dyDescent="0.2">
      <c r="B53" s="1198" t="s">
        <v>19</v>
      </c>
      <c r="C53" s="1199"/>
      <c r="D53" s="110"/>
      <c r="E53" s="1200" t="s">
        <v>44</v>
      </c>
      <c r="F53" s="1200"/>
      <c r="G53" s="1200"/>
      <c r="H53" s="1201"/>
      <c r="I53" s="360">
        <v>-1405</v>
      </c>
      <c r="J53" s="361">
        <v>-1535</v>
      </c>
      <c r="K53" s="361">
        <v>-1700</v>
      </c>
      <c r="L53" s="361">
        <v>-1607</v>
      </c>
      <c r="M53" s="362">
        <v>-1576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DyPVAm58XYsZrM3FhETuBLSiEirzWqT72prypXUiO7CCgm096eaok00GzXNulytLY8c4LRh66YaGSPEfg6YAGQ==" saltValue="6E/A9IZ+/CHqGcf1HaGI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election sqref="A1:XFD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0" t="s">
        <v>46</v>
      </c>
      <c r="D55" s="1210"/>
      <c r="E55" s="1211"/>
      <c r="F55" s="122">
        <v>700</v>
      </c>
      <c r="G55" s="122">
        <v>671</v>
      </c>
      <c r="H55" s="123">
        <v>708</v>
      </c>
    </row>
    <row r="56" spans="2:8" ht="52.5" customHeight="1" x14ac:dyDescent="0.15">
      <c r="B56" s="124"/>
      <c r="C56" s="1212" t="s">
        <v>47</v>
      </c>
      <c r="D56" s="1212"/>
      <c r="E56" s="1213"/>
      <c r="F56" s="125">
        <v>428</v>
      </c>
      <c r="G56" s="125">
        <v>476</v>
      </c>
      <c r="H56" s="126">
        <v>562</v>
      </c>
    </row>
    <row r="57" spans="2:8" ht="53.25" customHeight="1" x14ac:dyDescent="0.15">
      <c r="B57" s="124"/>
      <c r="C57" s="1214" t="s">
        <v>48</v>
      </c>
      <c r="D57" s="1214"/>
      <c r="E57" s="1215"/>
      <c r="F57" s="127">
        <v>1728</v>
      </c>
      <c r="G57" s="127">
        <v>1668</v>
      </c>
      <c r="H57" s="128">
        <v>1511</v>
      </c>
    </row>
    <row r="58" spans="2:8" ht="45.75" customHeight="1" x14ac:dyDescent="0.15">
      <c r="B58" s="129"/>
      <c r="C58" s="1202" t="s">
        <v>543</v>
      </c>
      <c r="D58" s="1203"/>
      <c r="E58" s="1204"/>
      <c r="F58" s="130">
        <v>679</v>
      </c>
      <c r="G58" s="363">
        <v>640</v>
      </c>
      <c r="H58" s="131">
        <v>623</v>
      </c>
    </row>
    <row r="59" spans="2:8" ht="45.75" customHeight="1" x14ac:dyDescent="0.15">
      <c r="B59" s="129"/>
      <c r="C59" s="1202" t="s">
        <v>544</v>
      </c>
      <c r="D59" s="1203"/>
      <c r="E59" s="1204"/>
      <c r="F59" s="130">
        <v>317</v>
      </c>
      <c r="G59" s="130">
        <v>301</v>
      </c>
      <c r="H59" s="131">
        <v>280</v>
      </c>
    </row>
    <row r="60" spans="2:8" ht="45.75" customHeight="1" x14ac:dyDescent="0.15">
      <c r="B60" s="129"/>
      <c r="C60" s="1202" t="s">
        <v>545</v>
      </c>
      <c r="D60" s="1203"/>
      <c r="E60" s="1204"/>
      <c r="F60" s="130">
        <v>241</v>
      </c>
      <c r="G60" s="363">
        <v>241</v>
      </c>
      <c r="H60" s="131">
        <v>138</v>
      </c>
    </row>
    <row r="61" spans="2:8" ht="45.75" customHeight="1" x14ac:dyDescent="0.15">
      <c r="B61" s="129"/>
      <c r="C61" s="1202" t="s">
        <v>546</v>
      </c>
      <c r="D61" s="1203"/>
      <c r="E61" s="1204"/>
      <c r="F61" s="130">
        <v>230</v>
      </c>
      <c r="G61" s="130">
        <v>230</v>
      </c>
      <c r="H61" s="131">
        <v>230</v>
      </c>
    </row>
    <row r="62" spans="2:8" ht="45.75" customHeight="1" thickBot="1" x14ac:dyDescent="0.2">
      <c r="B62" s="132"/>
      <c r="C62" s="1205" t="s">
        <v>547</v>
      </c>
      <c r="D62" s="1206"/>
      <c r="E62" s="1207"/>
      <c r="F62" s="133">
        <v>115</v>
      </c>
      <c r="G62" s="133">
        <v>116</v>
      </c>
      <c r="H62" s="131">
        <v>117</v>
      </c>
    </row>
    <row r="63" spans="2:8" ht="52.5" customHeight="1" thickBot="1" x14ac:dyDescent="0.2">
      <c r="B63" s="134"/>
      <c r="C63" s="1208" t="s">
        <v>49</v>
      </c>
      <c r="D63" s="1208"/>
      <c r="E63" s="1209"/>
      <c r="F63" s="135">
        <v>2857</v>
      </c>
      <c r="G63" s="135">
        <v>2815</v>
      </c>
      <c r="H63" s="136">
        <v>2781</v>
      </c>
    </row>
    <row r="64" spans="2:8" x14ac:dyDescent="0.15"/>
  </sheetData>
  <sheetProtection algorithmName="SHA-512" hashValue="j0y1KYAUsm+GBR10RcUyyoJLXeKKXQU62/NcUTL2VDWtiZWDnyoBsTt94iinjpj2ILGpjdMuyFIFtG55NVEjuQ==" saltValue="gouHB4Z2FSywxI3zmf3+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50</v>
      </c>
      <c r="E2" s="148"/>
      <c r="F2" s="149" t="s">
        <v>523</v>
      </c>
      <c r="G2" s="150"/>
      <c r="H2" s="151"/>
    </row>
    <row r="3" spans="1:8" x14ac:dyDescent="0.15">
      <c r="A3" s="147" t="s">
        <v>516</v>
      </c>
      <c r="B3" s="152"/>
      <c r="C3" s="153"/>
      <c r="D3" s="154">
        <v>515568</v>
      </c>
      <c r="E3" s="155"/>
      <c r="F3" s="156">
        <v>268375</v>
      </c>
      <c r="G3" s="157"/>
      <c r="H3" s="158"/>
    </row>
    <row r="4" spans="1:8" x14ac:dyDescent="0.15">
      <c r="A4" s="159"/>
      <c r="B4" s="160"/>
      <c r="C4" s="161"/>
      <c r="D4" s="162">
        <v>417497</v>
      </c>
      <c r="E4" s="163"/>
      <c r="F4" s="164">
        <v>119602</v>
      </c>
      <c r="G4" s="165"/>
      <c r="H4" s="166"/>
    </row>
    <row r="5" spans="1:8" x14ac:dyDescent="0.15">
      <c r="A5" s="147" t="s">
        <v>518</v>
      </c>
      <c r="B5" s="152"/>
      <c r="C5" s="153"/>
      <c r="D5" s="154">
        <v>205323</v>
      </c>
      <c r="E5" s="155"/>
      <c r="F5" s="156">
        <v>301035</v>
      </c>
      <c r="G5" s="157"/>
      <c r="H5" s="158"/>
    </row>
    <row r="6" spans="1:8" x14ac:dyDescent="0.15">
      <c r="A6" s="159"/>
      <c r="B6" s="160"/>
      <c r="C6" s="161"/>
      <c r="D6" s="162">
        <v>96413</v>
      </c>
      <c r="E6" s="163"/>
      <c r="F6" s="164">
        <v>154376</v>
      </c>
      <c r="G6" s="165"/>
      <c r="H6" s="166"/>
    </row>
    <row r="7" spans="1:8" x14ac:dyDescent="0.15">
      <c r="A7" s="147" t="s">
        <v>519</v>
      </c>
      <c r="B7" s="152"/>
      <c r="C7" s="153"/>
      <c r="D7" s="154">
        <v>251961</v>
      </c>
      <c r="E7" s="155"/>
      <c r="F7" s="156">
        <v>277467</v>
      </c>
      <c r="G7" s="157"/>
      <c r="H7" s="158"/>
    </row>
    <row r="8" spans="1:8" x14ac:dyDescent="0.15">
      <c r="A8" s="159"/>
      <c r="B8" s="160"/>
      <c r="C8" s="161"/>
      <c r="D8" s="162">
        <v>101532</v>
      </c>
      <c r="E8" s="163"/>
      <c r="F8" s="164">
        <v>128378</v>
      </c>
      <c r="G8" s="165"/>
      <c r="H8" s="166"/>
    </row>
    <row r="9" spans="1:8" x14ac:dyDescent="0.15">
      <c r="A9" s="147" t="s">
        <v>520</v>
      </c>
      <c r="B9" s="152"/>
      <c r="C9" s="153"/>
      <c r="D9" s="154">
        <v>762390</v>
      </c>
      <c r="E9" s="155"/>
      <c r="F9" s="156">
        <v>282256</v>
      </c>
      <c r="G9" s="157"/>
      <c r="H9" s="158"/>
    </row>
    <row r="10" spans="1:8" x14ac:dyDescent="0.15">
      <c r="A10" s="159"/>
      <c r="B10" s="160"/>
      <c r="C10" s="161"/>
      <c r="D10" s="162">
        <v>269975</v>
      </c>
      <c r="E10" s="163"/>
      <c r="F10" s="164">
        <v>145453</v>
      </c>
      <c r="G10" s="165"/>
      <c r="H10" s="166"/>
    </row>
    <row r="11" spans="1:8" x14ac:dyDescent="0.15">
      <c r="A11" s="147" t="s">
        <v>521</v>
      </c>
      <c r="B11" s="152"/>
      <c r="C11" s="153"/>
      <c r="D11" s="154">
        <v>504723</v>
      </c>
      <c r="E11" s="155"/>
      <c r="F11" s="156">
        <v>295341</v>
      </c>
      <c r="G11" s="157"/>
      <c r="H11" s="158"/>
    </row>
    <row r="12" spans="1:8" x14ac:dyDescent="0.15">
      <c r="A12" s="159"/>
      <c r="B12" s="160"/>
      <c r="C12" s="167"/>
      <c r="D12" s="162">
        <v>261477</v>
      </c>
      <c r="E12" s="163"/>
      <c r="F12" s="164">
        <v>137402</v>
      </c>
      <c r="G12" s="165"/>
      <c r="H12" s="166"/>
    </row>
    <row r="13" spans="1:8" x14ac:dyDescent="0.15">
      <c r="A13" s="147"/>
      <c r="B13" s="152"/>
      <c r="C13" s="168"/>
      <c r="D13" s="169">
        <v>447993</v>
      </c>
      <c r="E13" s="170"/>
      <c r="F13" s="171">
        <v>284895</v>
      </c>
      <c r="G13" s="172"/>
      <c r="H13" s="158"/>
    </row>
    <row r="14" spans="1:8" x14ac:dyDescent="0.15">
      <c r="A14" s="159"/>
      <c r="B14" s="160"/>
      <c r="C14" s="161"/>
      <c r="D14" s="162">
        <v>229379</v>
      </c>
      <c r="E14" s="163"/>
      <c r="F14" s="164">
        <v>137042</v>
      </c>
      <c r="G14" s="165"/>
      <c r="H14" s="166"/>
    </row>
    <row r="17" spans="1:11" x14ac:dyDescent="0.15">
      <c r="A17" s="143" t="s">
        <v>51</v>
      </c>
    </row>
    <row r="18" spans="1:11" x14ac:dyDescent="0.15">
      <c r="A18" s="173"/>
      <c r="B18" s="173" t="str">
        <f>実質収支比率等に係る経年分析!F$46</f>
        <v>R01</v>
      </c>
      <c r="C18" s="173" t="str">
        <f>実質収支比率等に係る経年分析!G$46</f>
        <v>R02</v>
      </c>
      <c r="D18" s="173" t="str">
        <f>実質収支比率等に係る経年分析!H$46</f>
        <v>R03</v>
      </c>
      <c r="E18" s="173" t="str">
        <f>実質収支比率等に係る経年分析!I$46</f>
        <v>R04</v>
      </c>
      <c r="F18" s="173" t="str">
        <f>実質収支比率等に係る経年分析!J$46</f>
        <v>R05</v>
      </c>
    </row>
    <row r="19" spans="1:11" x14ac:dyDescent="0.15">
      <c r="A19" s="173" t="s">
        <v>52</v>
      </c>
      <c r="B19" s="173">
        <f>ROUND(VALUE(SUBSTITUTE(実質収支比率等に係る経年分析!F$48,"▲","-")),2)</f>
        <v>2.2000000000000002</v>
      </c>
      <c r="C19" s="173">
        <f>ROUND(VALUE(SUBSTITUTE(実質収支比率等に係る経年分析!G$48,"▲","-")),2)</f>
        <v>1.77</v>
      </c>
      <c r="D19" s="173">
        <f>ROUND(VALUE(SUBSTITUTE(実質収支比率等に係る経年分析!H$48,"▲","-")),2)</f>
        <v>4.78</v>
      </c>
      <c r="E19" s="173">
        <f>ROUND(VALUE(SUBSTITUTE(実質収支比率等に係る経年分析!I$48,"▲","-")),2)</f>
        <v>2.06</v>
      </c>
      <c r="F19" s="173">
        <f>ROUND(VALUE(SUBSTITUTE(実質収支比率等に係る経年分析!J$48,"▲","-")),2)</f>
        <v>3.46</v>
      </c>
    </row>
    <row r="20" spans="1:11" x14ac:dyDescent="0.15">
      <c r="A20" s="173" t="s">
        <v>53</v>
      </c>
      <c r="B20" s="173">
        <f>ROUND(VALUE(SUBSTITUTE(実質収支比率等に係る経年分析!F$47,"▲","-")),2)</f>
        <v>45.16</v>
      </c>
      <c r="C20" s="173">
        <f>ROUND(VALUE(SUBSTITUTE(実質収支比率等に係る経年分析!G$47,"▲","-")),2)</f>
        <v>48.89</v>
      </c>
      <c r="D20" s="173">
        <f>ROUND(VALUE(SUBSTITUTE(実質収支比率等に係る経年分析!H$47,"▲","-")),2)</f>
        <v>47.7</v>
      </c>
      <c r="E20" s="173">
        <f>ROUND(VALUE(SUBSTITUTE(実質収支比率等に係る経年分析!I$47,"▲","-")),2)</f>
        <v>42.5</v>
      </c>
      <c r="F20" s="173">
        <f>ROUND(VALUE(SUBSTITUTE(実質収支比率等に係る経年分析!J$47,"▲","-")),2)</f>
        <v>41.55</v>
      </c>
    </row>
    <row r="21" spans="1:11" x14ac:dyDescent="0.15">
      <c r="A21" s="173" t="s">
        <v>54</v>
      </c>
      <c r="B21" s="173">
        <f>IF(ISNUMBER(VALUE(SUBSTITUTE(実質収支比率等に係る経年分析!F$49,"▲","-"))),ROUND(VALUE(SUBSTITUTE(実質収支比率等に係る経年分析!F$49,"▲","-")),2),NA())</f>
        <v>24.91</v>
      </c>
      <c r="C21" s="173">
        <f>IF(ISNUMBER(VALUE(SUBSTITUTE(実質収支比率等に係る経年分析!G$49,"▲","-"))),ROUND(VALUE(SUBSTITUTE(実質収支比率等に係る経年分析!G$49,"▲","-")),2),NA())</f>
        <v>4.45</v>
      </c>
      <c r="D21" s="173">
        <f>IF(ISNUMBER(VALUE(SUBSTITUTE(実質収支比率等に係る経年分析!H$49,"▲","-"))),ROUND(VALUE(SUBSTITUTE(実質収支比率等に係る経年分析!H$49,"▲","-")),2),NA())</f>
        <v>4.13</v>
      </c>
      <c r="E21" s="173">
        <f>IF(ISNUMBER(VALUE(SUBSTITUTE(実質収支比率等に係る経年分析!I$49,"▲","-"))),ROUND(VALUE(SUBSTITUTE(実質収支比率等に係る経年分析!I$49,"▲","-")),2),NA())</f>
        <v>-4.24</v>
      </c>
      <c r="F21" s="173">
        <f>IF(ISNUMBER(VALUE(SUBSTITUTE(実質収支比率等に係る経年分析!J$49,"▲","-"))),ROUND(VALUE(SUBSTITUTE(実質収支比率等に係る経年分析!J$49,"▲","-")),2),NA())</f>
        <v>3.73</v>
      </c>
    </row>
    <row r="24" spans="1:11" x14ac:dyDescent="0.15">
      <c r="A24" s="143" t="s">
        <v>55</v>
      </c>
    </row>
    <row r="25" spans="1:11" x14ac:dyDescent="0.15">
      <c r="A25" s="174"/>
      <c r="B25" s="174" t="str">
        <f>連結実質赤字比率に係る赤字・黒字の構成分析!F$33</f>
        <v>R01</v>
      </c>
      <c r="C25" s="174"/>
      <c r="D25" s="174" t="str">
        <f>連結実質赤字比率に係る赤字・黒字の構成分析!G$33</f>
        <v>R02</v>
      </c>
      <c r="E25" s="174"/>
      <c r="F25" s="174" t="str">
        <f>連結実質赤字比率に係る赤字・黒字の構成分析!H$33</f>
        <v>R03</v>
      </c>
      <c r="G25" s="174"/>
      <c r="H25" s="174" t="str">
        <f>連結実質赤字比率に係る赤字・黒字の構成分析!I$33</f>
        <v>R04</v>
      </c>
      <c r="I25" s="174"/>
      <c r="J25" s="174" t="str">
        <f>連結実質赤字比率に係る赤字・黒字の構成分析!J$33</f>
        <v>R05</v>
      </c>
      <c r="K25" s="174"/>
    </row>
    <row r="26" spans="1:11" x14ac:dyDescent="0.15">
      <c r="A26" s="174"/>
      <c r="B26" s="174" t="s">
        <v>56</v>
      </c>
      <c r="C26" s="174" t="s">
        <v>57</v>
      </c>
      <c r="D26" s="174" t="s">
        <v>56</v>
      </c>
      <c r="E26" s="174" t="s">
        <v>57</v>
      </c>
      <c r="F26" s="174" t="s">
        <v>56</v>
      </c>
      <c r="G26" s="174" t="s">
        <v>57</v>
      </c>
      <c r="H26" s="174" t="s">
        <v>56</v>
      </c>
      <c r="I26" s="174" t="s">
        <v>57</v>
      </c>
      <c r="J26" s="174" t="s">
        <v>56</v>
      </c>
      <c r="K26" s="174" t="s">
        <v>57</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e">
        <f>IF(連結実質赤字比率に係る赤字・黒字の構成分析!C$41="",NA(),連結実質赤字比率に係る赤字・黒字の構成分析!C$41)</f>
        <v>#N/A</v>
      </c>
      <c r="B29" s="174" t="e">
        <f>IF(ROUND(VALUE(SUBSTITUTE(連結実質赤字比率に係る赤字・黒字の構成分析!F$41,"▲", "-")), 2) &lt; 0, ABS(ROUND(VALUE(SUBSTITUTE(連結実質赤字比率に係る赤字・黒字の構成分析!F$41,"▲", "-")), 2)), NA())</f>
        <v>#VALUE!</v>
      </c>
      <c r="C29" s="174" t="e">
        <f>IF(ROUND(VALUE(SUBSTITUTE(連結実質赤字比率に係る赤字・黒字の構成分析!F$41,"▲", "-")), 2) &gt;= 0, ABS(ROUND(VALUE(SUBSTITUTE(連結実質赤字比率に係る赤字・黒字の構成分析!F$41,"▲", "-")), 2)), NA())</f>
        <v>#VALUE!</v>
      </c>
      <c r="D29" s="174" t="e">
        <f>IF(ROUND(VALUE(SUBSTITUTE(連結実質赤字比率に係る赤字・黒字の構成分析!G$41,"▲", "-")), 2) &lt; 0, ABS(ROUND(VALUE(SUBSTITUTE(連結実質赤字比率に係る赤字・黒字の構成分析!G$41,"▲", "-")), 2)), NA())</f>
        <v>#VALUE!</v>
      </c>
      <c r="E29" s="174" t="e">
        <f>IF(ROUND(VALUE(SUBSTITUTE(連結実質赤字比率に係る赤字・黒字の構成分析!G$41,"▲", "-")), 2) &gt;= 0, ABS(ROUND(VALUE(SUBSTITUTE(連結実質赤字比率に係る赤字・黒字の構成分析!G$41,"▲", "-")), 2)), NA())</f>
        <v>#VALUE!</v>
      </c>
      <c r="F29" s="174" t="e">
        <f>IF(ROUND(VALUE(SUBSTITUTE(連結実質赤字比率に係る赤字・黒字の構成分析!H$41,"▲", "-")), 2) &lt; 0, ABS(ROUND(VALUE(SUBSTITUTE(連結実質赤字比率に係る赤字・黒字の構成分析!H$41,"▲", "-")), 2)), NA())</f>
        <v>#VALUE!</v>
      </c>
      <c r="G29" s="174" t="e">
        <f>IF(ROUND(VALUE(SUBSTITUTE(連結実質赤字比率に係る赤字・黒字の構成分析!H$41,"▲", "-")), 2) &gt;= 0, ABS(ROUND(VALUE(SUBSTITUTE(連結実質赤字比率に係る赤字・黒字の構成分析!H$41,"▲", "-")), 2)), NA())</f>
        <v>#VALUE!</v>
      </c>
      <c r="H29" s="174" t="e">
        <f>IF(ROUND(VALUE(SUBSTITUTE(連結実質赤字比率に係る赤字・黒字の構成分析!I$41,"▲", "-")), 2) &lt; 0, ABS(ROUND(VALUE(SUBSTITUTE(連結実質赤字比率に係る赤字・黒字の構成分析!I$41,"▲", "-")), 2)), NA())</f>
        <v>#VALUE!</v>
      </c>
      <c r="I29" s="174" t="e">
        <f>IF(ROUND(VALUE(SUBSTITUTE(連結実質赤字比率に係る赤字・黒字の構成分析!I$41,"▲", "-")), 2) &gt;= 0, ABS(ROUND(VALUE(SUBSTITUTE(連結実質赤字比率に係る赤字・黒字の構成分析!I$41,"▲", "-")), 2)), NA())</f>
        <v>#VALUE!</v>
      </c>
      <c r="J29" s="174" t="e">
        <f>IF(ROUND(VALUE(SUBSTITUTE(連結実質赤字比率に係る赤字・黒字の構成分析!J$41,"▲", "-")), 2) &lt; 0, ABS(ROUND(VALUE(SUBSTITUTE(連結実質赤字比率に係る赤字・黒字の構成分析!J$41,"▲", "-")), 2)), NA())</f>
        <v>#VALUE!</v>
      </c>
      <c r="K29" s="174" t="e">
        <f>IF(ROUND(VALUE(SUBSTITUTE(連結実質赤字比率に係る赤字・黒字の構成分析!J$41,"▲", "-")), 2) &gt;= 0, ABS(ROUND(VALUE(SUBSTITUTE(連結実質赤字比率に係る赤字・黒字の構成分析!J$41,"▲", "-")), 2)), NA())</f>
        <v>#VALUE!</v>
      </c>
    </row>
    <row r="30" spans="1:11" x14ac:dyDescent="0.15">
      <c r="A30" s="174" t="e">
        <f>IF(連結実質赤字比率に係る赤字・黒字の構成分析!C$40="",NA(),連結実質赤字比率に係る赤字・黒字の構成分析!C$40)</f>
        <v>#N/A</v>
      </c>
      <c r="B30" s="174" t="e">
        <f>IF(ROUND(VALUE(SUBSTITUTE(連結実質赤字比率に係る赤字・黒字の構成分析!F$40,"▲", "-")), 2) &lt; 0, ABS(ROUND(VALUE(SUBSTITUTE(連結実質赤字比率に係る赤字・黒字の構成分析!F$40,"▲", "-")), 2)), NA())</f>
        <v>#VALUE!</v>
      </c>
      <c r="C30" s="174" t="e">
        <f>IF(ROUND(VALUE(SUBSTITUTE(連結実質赤字比率に係る赤字・黒字の構成分析!F$40,"▲", "-")), 2) &gt;= 0, ABS(ROUND(VALUE(SUBSTITUTE(連結実質赤字比率に係る赤字・黒字の構成分析!F$40,"▲", "-")), 2)), NA())</f>
        <v>#VALUE!</v>
      </c>
      <c r="D30" s="174" t="e">
        <f>IF(ROUND(VALUE(SUBSTITUTE(連結実質赤字比率に係る赤字・黒字の構成分析!G$40,"▲", "-")), 2) &lt; 0, ABS(ROUND(VALUE(SUBSTITUTE(連結実質赤字比率に係る赤字・黒字の構成分析!G$40,"▲", "-")), 2)), NA())</f>
        <v>#VALUE!</v>
      </c>
      <c r="E30" s="174" t="e">
        <f>IF(ROUND(VALUE(SUBSTITUTE(連結実質赤字比率に係る赤字・黒字の構成分析!G$40,"▲", "-")), 2) &gt;= 0, ABS(ROUND(VALUE(SUBSTITUTE(連結実質赤字比率に係る赤字・黒字の構成分析!G$40,"▲", "-")), 2)), NA())</f>
        <v>#VALUE!</v>
      </c>
      <c r="F30" s="174" t="e">
        <f>IF(ROUND(VALUE(SUBSTITUTE(連結実質赤字比率に係る赤字・黒字の構成分析!H$40,"▲", "-")), 2) &lt; 0, ABS(ROUND(VALUE(SUBSTITUTE(連結実質赤字比率に係る赤字・黒字の構成分析!H$40,"▲", "-")), 2)), NA())</f>
        <v>#VALUE!</v>
      </c>
      <c r="G30" s="174" t="e">
        <f>IF(ROUND(VALUE(SUBSTITUTE(連結実質赤字比率に係る赤字・黒字の構成分析!H$40,"▲", "-")), 2) &gt;= 0, ABS(ROUND(VALUE(SUBSTITUTE(連結実質赤字比率に係る赤字・黒字の構成分析!H$40,"▲", "-")), 2)), NA())</f>
        <v>#VALUE!</v>
      </c>
      <c r="H30" s="174" t="e">
        <f>IF(ROUND(VALUE(SUBSTITUTE(連結実質赤字比率に係る赤字・黒字の構成分析!I$40,"▲", "-")), 2) &lt; 0, ABS(ROUND(VALUE(SUBSTITUTE(連結実質赤字比率に係る赤字・黒字の構成分析!I$40,"▲", "-")), 2)), NA())</f>
        <v>#VALUE!</v>
      </c>
      <c r="I30" s="174" t="e">
        <f>IF(ROUND(VALUE(SUBSTITUTE(連結実質赤字比率に係る赤字・黒字の構成分析!I$40,"▲", "-")), 2) &gt;= 0, ABS(ROUND(VALUE(SUBSTITUTE(連結実質赤字比率に係る赤字・黒字の構成分析!I$40,"▲", "-")), 2)), NA())</f>
        <v>#VALUE!</v>
      </c>
      <c r="J30" s="174" t="e">
        <f>IF(ROUND(VALUE(SUBSTITUTE(連結実質赤字比率に係る赤字・黒字の構成分析!J$40,"▲", "-")), 2) &lt; 0, ABS(ROUND(VALUE(SUBSTITUTE(連結実質赤字比率に係る赤字・黒字の構成分析!J$40,"▲", "-")), 2)), NA())</f>
        <v>#VALUE!</v>
      </c>
      <c r="K30" s="174" t="e">
        <f>IF(ROUND(VALUE(SUBSTITUTE(連結実質赤字比率に係る赤字・黒字の構成分析!J$40,"▲", "-")), 2) &gt;= 0, ABS(ROUND(VALUE(SUBSTITUTE(連結実質赤字比率に係る赤字・黒字の構成分析!J$40,"▲", "-")), 2)), NA())</f>
        <v>#VALUE!</v>
      </c>
    </row>
    <row r="31" spans="1:11" x14ac:dyDescent="0.15">
      <c r="A31" s="174" t="str">
        <f>IF(連結実質赤字比率に係る赤字・黒字の構成分析!C$39="",NA(),連結実質赤字比率に係る赤字・黒字の構成分析!C$39)</f>
        <v>後期高齢者医療特別会計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v>
      </c>
    </row>
    <row r="32" spans="1:11" x14ac:dyDescent="0.15">
      <c r="A32" s="174" t="str">
        <f>IF(連結実質赤字比率に係る赤字・黒字の構成分析!C$38="",NA(),連結実質赤字比率に係る赤字・黒字の構成分析!C$38)</f>
        <v>下水道事業特別会計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0.05</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0.01</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0.04</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0.03</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0.09</v>
      </c>
    </row>
    <row r="33" spans="1:16" x14ac:dyDescent="0.15">
      <c r="A33" s="174" t="str">
        <f>IF(連結実質赤字比率に係る赤字・黒字の構成分析!C$37="",NA(),連結実質赤字比率に係る赤字・黒字の構成分析!C$37)</f>
        <v>簡易水道事業特別会計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7.0000000000000007E-2</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0.06</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0.05</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0.05</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0.1</v>
      </c>
    </row>
    <row r="34" spans="1:16" x14ac:dyDescent="0.15">
      <c r="A34" s="174" t="str">
        <f>IF(連結実質赤字比率に係る赤字・黒字の構成分析!C$36="",NA(),連結実質赤字比率に係る赤字・黒字の構成分析!C$36)</f>
        <v>国民健康保険事業特別会計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0.27</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0.53</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0.16</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0</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0.18</v>
      </c>
    </row>
    <row r="35" spans="1:16" x14ac:dyDescent="0.15">
      <c r="A35" s="174" t="str">
        <f>IF(連結実質赤字比率に係る赤字・黒字の構成分析!C$35="",NA(),連結実質赤字比率に係る赤字・黒字の構成分析!C$35)</f>
        <v>介護保険特別会計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1.33</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2.3199999999999998</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1.21</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0.52</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0.38</v>
      </c>
    </row>
    <row r="36" spans="1:16" x14ac:dyDescent="0.15">
      <c r="A36" s="174" t="str">
        <f>IF(連結実質赤字比率に係る赤字・黒字の構成分析!C$34="",NA(),連結実質赤字比率に係る赤字・黒字の構成分析!C$34)</f>
        <v>一般会計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2.2000000000000002</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1.76</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4.78</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2.0499999999999998</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3.45</v>
      </c>
    </row>
    <row r="39" spans="1:16" x14ac:dyDescent="0.15">
      <c r="A39" s="143" t="s">
        <v>58</v>
      </c>
    </row>
    <row r="40" spans="1:16" x14ac:dyDescent="0.15">
      <c r="A40" s="175"/>
      <c r="B40" s="175" t="str">
        <f>'実質公債費比率（分子）の構造'!K$44</f>
        <v>R01</v>
      </c>
      <c r="C40" s="175"/>
      <c r="D40" s="175"/>
      <c r="E40" s="175" t="str">
        <f>'実質公債費比率（分子）の構造'!L$44</f>
        <v>R02</v>
      </c>
      <c r="F40" s="175"/>
      <c r="G40" s="175"/>
      <c r="H40" s="175" t="str">
        <f>'実質公債費比率（分子）の構造'!M$44</f>
        <v>R03</v>
      </c>
      <c r="I40" s="175"/>
      <c r="J40" s="175"/>
      <c r="K40" s="175" t="str">
        <f>'実質公債費比率（分子）の構造'!N$44</f>
        <v>R04</v>
      </c>
      <c r="L40" s="175"/>
      <c r="M40" s="175"/>
      <c r="N40" s="175" t="str">
        <f>'実質公債費比率（分子）の構造'!O$44</f>
        <v>R05</v>
      </c>
      <c r="O40" s="175"/>
      <c r="P40" s="175"/>
    </row>
    <row r="41" spans="1:16" x14ac:dyDescent="0.15">
      <c r="A41" s="175"/>
      <c r="B41" s="175" t="s">
        <v>59</v>
      </c>
      <c r="C41" s="175"/>
      <c r="D41" s="175" t="s">
        <v>60</v>
      </c>
      <c r="E41" s="175" t="s">
        <v>59</v>
      </c>
      <c r="F41" s="175"/>
      <c r="G41" s="175" t="s">
        <v>60</v>
      </c>
      <c r="H41" s="175" t="s">
        <v>59</v>
      </c>
      <c r="I41" s="175"/>
      <c r="J41" s="175" t="s">
        <v>60</v>
      </c>
      <c r="K41" s="175" t="s">
        <v>59</v>
      </c>
      <c r="L41" s="175"/>
      <c r="M41" s="175" t="s">
        <v>60</v>
      </c>
      <c r="N41" s="175" t="s">
        <v>59</v>
      </c>
      <c r="O41" s="175"/>
      <c r="P41" s="175" t="s">
        <v>60</v>
      </c>
    </row>
    <row r="42" spans="1:16" x14ac:dyDescent="0.15">
      <c r="A42" s="175" t="s">
        <v>61</v>
      </c>
      <c r="B42" s="175"/>
      <c r="C42" s="175"/>
      <c r="D42" s="175">
        <f>'実質公債費比率（分子）の構造'!K$52</f>
        <v>357</v>
      </c>
      <c r="E42" s="175"/>
      <c r="F42" s="175"/>
      <c r="G42" s="175">
        <f>'実質公債費比率（分子）の構造'!L$52</f>
        <v>364</v>
      </c>
      <c r="H42" s="175"/>
      <c r="I42" s="175"/>
      <c r="J42" s="175">
        <f>'実質公債費比率（分子）の構造'!M$52</f>
        <v>356</v>
      </c>
      <c r="K42" s="175"/>
      <c r="L42" s="175"/>
      <c r="M42" s="175">
        <f>'実質公債費比率（分子）の構造'!N$52</f>
        <v>438</v>
      </c>
      <c r="N42" s="175"/>
      <c r="O42" s="175"/>
      <c r="P42" s="175">
        <f>'実質公債費比率（分子）の構造'!O$52</f>
        <v>442</v>
      </c>
    </row>
    <row r="43" spans="1:16" x14ac:dyDescent="0.15">
      <c r="A43" s="175" t="s">
        <v>16</v>
      </c>
      <c r="B43" s="175">
        <f>'実質公債費比率（分子）の構造'!K$51</f>
        <v>0</v>
      </c>
      <c r="C43" s="175"/>
      <c r="D43" s="175"/>
      <c r="E43" s="175">
        <f>'実質公債費比率（分子）の構造'!L$51</f>
        <v>0</v>
      </c>
      <c r="F43" s="175"/>
      <c r="G43" s="175"/>
      <c r="H43" s="175">
        <f>'実質公債費比率（分子）の構造'!M$51</f>
        <v>0</v>
      </c>
      <c r="I43" s="175"/>
      <c r="J43" s="175"/>
      <c r="K43" s="175">
        <f>'実質公債費比率（分子）の構造'!N$51</f>
        <v>0</v>
      </c>
      <c r="L43" s="175"/>
      <c r="M43" s="175"/>
      <c r="N43" s="175">
        <f>'実質公債費比率（分子）の構造'!O$51</f>
        <v>0</v>
      </c>
      <c r="O43" s="175"/>
      <c r="P43" s="175"/>
    </row>
    <row r="44" spans="1:16" x14ac:dyDescent="0.15">
      <c r="A44" s="175" t="s">
        <v>62</v>
      </c>
      <c r="B44" s="175">
        <f>'実質公債費比率（分子）の構造'!K$50</f>
        <v>5</v>
      </c>
      <c r="C44" s="175"/>
      <c r="D44" s="175"/>
      <c r="E44" s="175">
        <f>'実質公債費比率（分子）の構造'!L$50</f>
        <v>0</v>
      </c>
      <c r="F44" s="175"/>
      <c r="G44" s="175"/>
      <c r="H44" s="175">
        <f>'実質公債費比率（分子）の構造'!M$50</f>
        <v>0</v>
      </c>
      <c r="I44" s="175"/>
      <c r="J44" s="175"/>
      <c r="K44" s="175">
        <f>'実質公債費比率（分子）の構造'!N$50</f>
        <v>0</v>
      </c>
      <c r="L44" s="175"/>
      <c r="M44" s="175"/>
      <c r="N44" s="175">
        <f>'実質公債費比率（分子）の構造'!O$50</f>
        <v>0</v>
      </c>
      <c r="O44" s="175"/>
      <c r="P44" s="175"/>
    </row>
    <row r="45" spans="1:16" x14ac:dyDescent="0.15">
      <c r="A45" s="175" t="s">
        <v>63</v>
      </c>
      <c r="B45" s="175" t="str">
        <f>'実質公債費比率（分子）の構造'!K$49</f>
        <v>-</v>
      </c>
      <c r="C45" s="175"/>
      <c r="D45" s="175"/>
      <c r="E45" s="175" t="str">
        <f>'実質公債費比率（分子）の構造'!L$49</f>
        <v>-</v>
      </c>
      <c r="F45" s="175"/>
      <c r="G45" s="175"/>
      <c r="H45" s="175" t="str">
        <f>'実質公債費比率（分子）の構造'!M$49</f>
        <v>-</v>
      </c>
      <c r="I45" s="175"/>
      <c r="J45" s="175"/>
      <c r="K45" s="175" t="str">
        <f>'実質公債費比率（分子）の構造'!N$49</f>
        <v>-</v>
      </c>
      <c r="L45" s="175"/>
      <c r="M45" s="175"/>
      <c r="N45" s="175" t="str">
        <f>'実質公債費比率（分子）の構造'!O$49</f>
        <v>-</v>
      </c>
      <c r="O45" s="175"/>
      <c r="P45" s="175"/>
    </row>
    <row r="46" spans="1:16" x14ac:dyDescent="0.15">
      <c r="A46" s="175" t="s">
        <v>64</v>
      </c>
      <c r="B46" s="175">
        <f>'実質公債費比率（分子）の構造'!K$48</f>
        <v>51</v>
      </c>
      <c r="C46" s="175"/>
      <c r="D46" s="175"/>
      <c r="E46" s="175">
        <f>'実質公債費比率（分子）の構造'!L$48</f>
        <v>50</v>
      </c>
      <c r="F46" s="175"/>
      <c r="G46" s="175"/>
      <c r="H46" s="175">
        <f>'実質公債費比率（分子）の構造'!M$48</f>
        <v>57</v>
      </c>
      <c r="I46" s="175"/>
      <c r="J46" s="175"/>
      <c r="K46" s="175">
        <f>'実質公債費比率（分子）の構造'!N$48</f>
        <v>57</v>
      </c>
      <c r="L46" s="175"/>
      <c r="M46" s="175"/>
      <c r="N46" s="175">
        <f>'実質公債費比率（分子）の構造'!O$48</f>
        <v>66</v>
      </c>
      <c r="O46" s="175"/>
      <c r="P46" s="175"/>
    </row>
    <row r="47" spans="1:16" x14ac:dyDescent="0.15">
      <c r="A47" s="175" t="s">
        <v>12</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65</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66</v>
      </c>
      <c r="B49" s="175">
        <f>'実質公債費比率（分子）の構造'!K$45</f>
        <v>439</v>
      </c>
      <c r="C49" s="175"/>
      <c r="D49" s="175"/>
      <c r="E49" s="175">
        <f>'実質公債費比率（分子）の構造'!L$45</f>
        <v>390</v>
      </c>
      <c r="F49" s="175"/>
      <c r="G49" s="175"/>
      <c r="H49" s="175">
        <f>'実質公債費比率（分子）の構造'!M$45</f>
        <v>399</v>
      </c>
      <c r="I49" s="175"/>
      <c r="J49" s="175"/>
      <c r="K49" s="175">
        <f>'実質公債費比率（分子）の構造'!N$45</f>
        <v>489</v>
      </c>
      <c r="L49" s="175"/>
      <c r="M49" s="175"/>
      <c r="N49" s="175">
        <f>'実質公債費比率（分子）の構造'!O$45</f>
        <v>516</v>
      </c>
      <c r="O49" s="175"/>
      <c r="P49" s="175"/>
    </row>
    <row r="50" spans="1:16" x14ac:dyDescent="0.15">
      <c r="A50" s="175" t="s">
        <v>67</v>
      </c>
      <c r="B50" s="175" t="e">
        <f>NA()</f>
        <v>#N/A</v>
      </c>
      <c r="C50" s="175">
        <f>IF(ISNUMBER('実質公債費比率（分子）の構造'!K$53),'実質公債費比率（分子）の構造'!K$53,NA())</f>
        <v>138</v>
      </c>
      <c r="D50" s="175" t="e">
        <f>NA()</f>
        <v>#N/A</v>
      </c>
      <c r="E50" s="175" t="e">
        <f>NA()</f>
        <v>#N/A</v>
      </c>
      <c r="F50" s="175">
        <f>IF(ISNUMBER('実質公債費比率（分子）の構造'!L$53),'実質公債費比率（分子）の構造'!L$53,NA())</f>
        <v>76</v>
      </c>
      <c r="G50" s="175" t="e">
        <f>NA()</f>
        <v>#N/A</v>
      </c>
      <c r="H50" s="175" t="e">
        <f>NA()</f>
        <v>#N/A</v>
      </c>
      <c r="I50" s="175">
        <f>IF(ISNUMBER('実質公債費比率（分子）の構造'!M$53),'実質公債費比率（分子）の構造'!M$53,NA())</f>
        <v>100</v>
      </c>
      <c r="J50" s="175" t="e">
        <f>NA()</f>
        <v>#N/A</v>
      </c>
      <c r="K50" s="175" t="e">
        <f>NA()</f>
        <v>#N/A</v>
      </c>
      <c r="L50" s="175">
        <f>IF(ISNUMBER('実質公債費比率（分子）の構造'!N$53),'実質公債費比率（分子）の構造'!N$53,NA())</f>
        <v>108</v>
      </c>
      <c r="M50" s="175" t="e">
        <f>NA()</f>
        <v>#N/A</v>
      </c>
      <c r="N50" s="175" t="e">
        <f>NA()</f>
        <v>#N/A</v>
      </c>
      <c r="O50" s="175">
        <f>IF(ISNUMBER('実質公債費比率（分子）の構造'!O$53),'実質公債費比率（分子）の構造'!O$53,NA())</f>
        <v>140</v>
      </c>
      <c r="P50" s="175" t="e">
        <f>NA()</f>
        <v>#N/A</v>
      </c>
    </row>
    <row r="53" spans="1:16" x14ac:dyDescent="0.15">
      <c r="A53" s="143" t="s">
        <v>68</v>
      </c>
    </row>
    <row r="54" spans="1:16" x14ac:dyDescent="0.15">
      <c r="A54" s="174"/>
      <c r="B54" s="174" t="str">
        <f>'将来負担比率（分子）の構造'!I$40</f>
        <v>R01</v>
      </c>
      <c r="C54" s="174"/>
      <c r="D54" s="174"/>
      <c r="E54" s="174" t="str">
        <f>'将来負担比率（分子）の構造'!J$40</f>
        <v>R02</v>
      </c>
      <c r="F54" s="174"/>
      <c r="G54" s="174"/>
      <c r="H54" s="174" t="str">
        <f>'将来負担比率（分子）の構造'!K$40</f>
        <v>R03</v>
      </c>
      <c r="I54" s="174"/>
      <c r="J54" s="174"/>
      <c r="K54" s="174" t="str">
        <f>'将来負担比率（分子）の構造'!L$40</f>
        <v>R04</v>
      </c>
      <c r="L54" s="174"/>
      <c r="M54" s="174"/>
      <c r="N54" s="174" t="str">
        <f>'将来負担比率（分子）の構造'!M$40</f>
        <v>R05</v>
      </c>
      <c r="O54" s="174"/>
      <c r="P54" s="174"/>
    </row>
    <row r="55" spans="1:16" x14ac:dyDescent="0.15">
      <c r="A55" s="174"/>
      <c r="B55" s="174" t="s">
        <v>69</v>
      </c>
      <c r="C55" s="174"/>
      <c r="D55" s="174" t="s">
        <v>70</v>
      </c>
      <c r="E55" s="174" t="s">
        <v>69</v>
      </c>
      <c r="F55" s="174"/>
      <c r="G55" s="174" t="s">
        <v>70</v>
      </c>
      <c r="H55" s="174" t="s">
        <v>69</v>
      </c>
      <c r="I55" s="174"/>
      <c r="J55" s="174" t="s">
        <v>70</v>
      </c>
      <c r="K55" s="174" t="s">
        <v>69</v>
      </c>
      <c r="L55" s="174"/>
      <c r="M55" s="174" t="s">
        <v>70</v>
      </c>
      <c r="N55" s="174" t="s">
        <v>69</v>
      </c>
      <c r="O55" s="174"/>
      <c r="P55" s="174" t="s">
        <v>70</v>
      </c>
    </row>
    <row r="56" spans="1:16" x14ac:dyDescent="0.15">
      <c r="A56" s="174" t="s">
        <v>43</v>
      </c>
      <c r="B56" s="174"/>
      <c r="C56" s="174"/>
      <c r="D56" s="174">
        <f>'将来負担比率（分子）の構造'!I$52</f>
        <v>3090</v>
      </c>
      <c r="E56" s="174"/>
      <c r="F56" s="174"/>
      <c r="G56" s="174">
        <f>'将来負担比率（分子）の構造'!J$52</f>
        <v>3043</v>
      </c>
      <c r="H56" s="174"/>
      <c r="I56" s="174"/>
      <c r="J56" s="174">
        <f>'将来負担比率（分子）の構造'!K$52</f>
        <v>3014</v>
      </c>
      <c r="K56" s="174"/>
      <c r="L56" s="174"/>
      <c r="M56" s="174">
        <f>'将来負担比率（分子）の構造'!L$52</f>
        <v>3045</v>
      </c>
      <c r="N56" s="174"/>
      <c r="O56" s="174"/>
      <c r="P56" s="174">
        <f>'将来負担比率（分子）の構造'!M$52</f>
        <v>2920</v>
      </c>
    </row>
    <row r="57" spans="1:16" x14ac:dyDescent="0.15">
      <c r="A57" s="174" t="s">
        <v>42</v>
      </c>
      <c r="B57" s="174"/>
      <c r="C57" s="174"/>
      <c r="D57" s="174">
        <f>'将来負担比率（分子）の構造'!I$51</f>
        <v>443</v>
      </c>
      <c r="E57" s="174"/>
      <c r="F57" s="174"/>
      <c r="G57" s="174">
        <f>'将来負担比率（分子）の構造'!J$51</f>
        <v>410</v>
      </c>
      <c r="H57" s="174"/>
      <c r="I57" s="174"/>
      <c r="J57" s="174">
        <f>'将来負担比率（分子）の構造'!K$51</f>
        <v>369</v>
      </c>
      <c r="K57" s="174"/>
      <c r="L57" s="174"/>
      <c r="M57" s="174">
        <f>'将来負担比率（分子）の構造'!L$51</f>
        <v>372</v>
      </c>
      <c r="N57" s="174"/>
      <c r="O57" s="174"/>
      <c r="P57" s="174">
        <f>'将来負担比率（分子）の構造'!M$51</f>
        <v>325</v>
      </c>
    </row>
    <row r="58" spans="1:16" x14ac:dyDescent="0.15">
      <c r="A58" s="174" t="s">
        <v>41</v>
      </c>
      <c r="B58" s="174"/>
      <c r="C58" s="174"/>
      <c r="D58" s="174">
        <f>'将来負担比率（分子）の構造'!I$50</f>
        <v>2782</v>
      </c>
      <c r="E58" s="174"/>
      <c r="F58" s="174"/>
      <c r="G58" s="174">
        <f>'将来負担比率（分子）の構造'!J$50</f>
        <v>2833</v>
      </c>
      <c r="H58" s="174"/>
      <c r="I58" s="174"/>
      <c r="J58" s="174">
        <f>'将来負担比率（分子）の構造'!K$50</f>
        <v>2857</v>
      </c>
      <c r="K58" s="174"/>
      <c r="L58" s="174"/>
      <c r="M58" s="174">
        <f>'将来負担比率（分子）の構造'!L$50</f>
        <v>2815</v>
      </c>
      <c r="N58" s="174"/>
      <c r="O58" s="174"/>
      <c r="P58" s="174">
        <f>'将来負担比率（分子）の構造'!M$50</f>
        <v>2781</v>
      </c>
    </row>
    <row r="59" spans="1:16" x14ac:dyDescent="0.15">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36</v>
      </c>
      <c r="B61" s="174">
        <f>'将来負担比率（分子）の構造'!I$46</f>
        <v>2</v>
      </c>
      <c r="C61" s="174"/>
      <c r="D61" s="174"/>
      <c r="E61" s="174">
        <f>'将来負担比率（分子）の構造'!J$46</f>
        <v>2</v>
      </c>
      <c r="F61" s="174"/>
      <c r="G61" s="174"/>
      <c r="H61" s="174">
        <f>'将来負担比率（分子）の構造'!K$46</f>
        <v>2</v>
      </c>
      <c r="I61" s="174"/>
      <c r="J61" s="174"/>
      <c r="K61" s="174">
        <f>'将来負担比率（分子）の構造'!L$46</f>
        <v>2</v>
      </c>
      <c r="L61" s="174"/>
      <c r="M61" s="174"/>
      <c r="N61" s="174">
        <f>'将来負担比率（分子）の構造'!M$46</f>
        <v>2</v>
      </c>
      <c r="O61" s="174"/>
      <c r="P61" s="174"/>
    </row>
    <row r="62" spans="1:16" x14ac:dyDescent="0.15">
      <c r="A62" s="174" t="s">
        <v>35</v>
      </c>
      <c r="B62" s="174">
        <f>'将来負担比率（分子）の構造'!I$45</f>
        <v>238</v>
      </c>
      <c r="C62" s="174"/>
      <c r="D62" s="174"/>
      <c r="E62" s="174">
        <f>'将来負担比率（分子）の構造'!J$45</f>
        <v>194</v>
      </c>
      <c r="F62" s="174"/>
      <c r="G62" s="174"/>
      <c r="H62" s="174">
        <f>'将来負担比率（分子）の構造'!K$45</f>
        <v>215</v>
      </c>
      <c r="I62" s="174"/>
      <c r="J62" s="174"/>
      <c r="K62" s="174">
        <f>'将来負担比率（分子）の構造'!L$45</f>
        <v>358</v>
      </c>
      <c r="L62" s="174"/>
      <c r="M62" s="174"/>
      <c r="N62" s="174">
        <f>'将来負担比率（分子）の構造'!M$45</f>
        <v>215</v>
      </c>
      <c r="O62" s="174"/>
      <c r="P62" s="174"/>
    </row>
    <row r="63" spans="1:16" x14ac:dyDescent="0.15">
      <c r="A63" s="174" t="s">
        <v>34</v>
      </c>
      <c r="B63" s="174">
        <f>'将来負担比率（分子）の構造'!I$44</f>
        <v>16</v>
      </c>
      <c r="C63" s="174"/>
      <c r="D63" s="174"/>
      <c r="E63" s="174">
        <f>'将来負担比率（分子）の構造'!J$44</f>
        <v>14</v>
      </c>
      <c r="F63" s="174"/>
      <c r="G63" s="174"/>
      <c r="H63" s="174">
        <f>'将来負担比率（分子）の構造'!K$44</f>
        <v>12</v>
      </c>
      <c r="I63" s="174"/>
      <c r="J63" s="174"/>
      <c r="K63" s="174">
        <f>'将来負担比率（分子）の構造'!L$44</f>
        <v>10</v>
      </c>
      <c r="L63" s="174"/>
      <c r="M63" s="174"/>
      <c r="N63" s="174">
        <f>'将来負担比率（分子）の構造'!M$44</f>
        <v>8</v>
      </c>
      <c r="O63" s="174"/>
      <c r="P63" s="174"/>
    </row>
    <row r="64" spans="1:16" x14ac:dyDescent="0.15">
      <c r="A64" s="174" t="s">
        <v>33</v>
      </c>
      <c r="B64" s="174">
        <f>'将来負担比率（分子）の構造'!I$43</f>
        <v>584</v>
      </c>
      <c r="C64" s="174"/>
      <c r="D64" s="174"/>
      <c r="E64" s="174">
        <f>'将来負担比率（分子）の構造'!J$43</f>
        <v>549</v>
      </c>
      <c r="F64" s="174"/>
      <c r="G64" s="174"/>
      <c r="H64" s="174">
        <f>'将来負担比率（分子）の構造'!K$43</f>
        <v>526</v>
      </c>
      <c r="I64" s="174"/>
      <c r="J64" s="174"/>
      <c r="K64" s="174">
        <f>'将来負担比率（分子）の構造'!L$43</f>
        <v>485</v>
      </c>
      <c r="L64" s="174"/>
      <c r="M64" s="174"/>
      <c r="N64" s="174">
        <f>'将来負担比率（分子）の構造'!M$43</f>
        <v>483</v>
      </c>
      <c r="O64" s="174"/>
      <c r="P64" s="174"/>
    </row>
    <row r="65" spans="1:16" x14ac:dyDescent="0.15">
      <c r="A65" s="174" t="s">
        <v>32</v>
      </c>
      <c r="B65" s="174" t="str">
        <f>'将来負担比率（分子）の構造'!I$42</f>
        <v>-</v>
      </c>
      <c r="C65" s="174"/>
      <c r="D65" s="174"/>
      <c r="E65" s="174" t="str">
        <f>'将来負担比率（分子）の構造'!J$42</f>
        <v>-</v>
      </c>
      <c r="F65" s="174"/>
      <c r="G65" s="174"/>
      <c r="H65" s="174" t="str">
        <f>'将来負担比率（分子）の構造'!K$42</f>
        <v>-</v>
      </c>
      <c r="I65" s="174"/>
      <c r="J65" s="174"/>
      <c r="K65" s="174" t="str">
        <f>'将来負担比率（分子）の構造'!L$42</f>
        <v>-</v>
      </c>
      <c r="L65" s="174"/>
      <c r="M65" s="174"/>
      <c r="N65" s="174" t="str">
        <f>'将来負担比率（分子）の構造'!M$42</f>
        <v>-</v>
      </c>
      <c r="O65" s="174"/>
      <c r="P65" s="174"/>
    </row>
    <row r="66" spans="1:16" x14ac:dyDescent="0.15">
      <c r="A66" s="174" t="s">
        <v>31</v>
      </c>
      <c r="B66" s="174">
        <f>'将来負担比率（分子）の構造'!I$41</f>
        <v>4069</v>
      </c>
      <c r="C66" s="174"/>
      <c r="D66" s="174"/>
      <c r="E66" s="174">
        <f>'将来負担比率（分子）の構造'!J$41</f>
        <v>3991</v>
      </c>
      <c r="F66" s="174"/>
      <c r="G66" s="174"/>
      <c r="H66" s="174">
        <f>'将来負担比率（分子）の構造'!K$41</f>
        <v>3784</v>
      </c>
      <c r="I66" s="174"/>
      <c r="J66" s="174"/>
      <c r="K66" s="174">
        <f>'将来負担比率（分子）の構造'!L$41</f>
        <v>3768</v>
      </c>
      <c r="L66" s="174"/>
      <c r="M66" s="174"/>
      <c r="N66" s="174">
        <f>'将来負担比率（分子）の構造'!M$41</f>
        <v>3743</v>
      </c>
      <c r="O66" s="174"/>
      <c r="P66" s="174"/>
    </row>
    <row r="67" spans="1:16" x14ac:dyDescent="0.15">
      <c r="A67" s="174" t="s">
        <v>71</v>
      </c>
      <c r="B67" s="174" t="e">
        <f>NA()</f>
        <v>#N/A</v>
      </c>
      <c r="C67" s="174">
        <f>IF(ISNUMBER('将来負担比率（分子）の構造'!I$53), IF('将来負担比率（分子）の構造'!I$53 &lt; 0, 0, '将来負担比率（分子）の構造'!I$53), NA())</f>
        <v>0</v>
      </c>
      <c r="D67" s="174" t="e">
        <f>NA()</f>
        <v>#N/A</v>
      </c>
      <c r="E67" s="174" t="e">
        <f>NA()</f>
        <v>#N/A</v>
      </c>
      <c r="F67" s="174">
        <f>IF(ISNUMBER('将来負担比率（分子）の構造'!J$53), IF('将来負担比率（分子）の構造'!J$53 &lt; 0, 0, '将来負担比率（分子）の構造'!J$53), NA())</f>
        <v>0</v>
      </c>
      <c r="G67" s="174" t="e">
        <f>NA()</f>
        <v>#N/A</v>
      </c>
      <c r="H67" s="174" t="e">
        <f>NA()</f>
        <v>#N/A</v>
      </c>
      <c r="I67" s="174">
        <f>IF(ISNUMBER('将来負担比率（分子）の構造'!K$53), IF('将来負担比率（分子）の構造'!K$53 &lt; 0, 0, '将来負担比率（分子）の構造'!K$53), NA())</f>
        <v>0</v>
      </c>
      <c r="J67" s="174" t="e">
        <f>NA()</f>
        <v>#N/A</v>
      </c>
      <c r="K67" s="174" t="e">
        <f>NA()</f>
        <v>#N/A</v>
      </c>
      <c r="L67" s="174">
        <f>IF(ISNUMBER('将来負担比率（分子）の構造'!L$53), IF('将来負担比率（分子）の構造'!L$53 &lt; 0, 0, '将来負担比率（分子）の構造'!L$53), NA())</f>
        <v>0</v>
      </c>
      <c r="M67" s="174" t="e">
        <f>NA()</f>
        <v>#N/A</v>
      </c>
      <c r="N67" s="174" t="e">
        <f>NA()</f>
        <v>#N/A</v>
      </c>
      <c r="O67" s="174">
        <f>IF(ISNUMBER('将来負担比率（分子）の構造'!M$53), IF('将来負担比率（分子）の構造'!M$53 &lt; 0, 0, '将来負担比率（分子）の構造'!M$53), NA())</f>
        <v>0</v>
      </c>
      <c r="P67" s="174" t="e">
        <f>NA()</f>
        <v>#N/A</v>
      </c>
    </row>
    <row r="70" spans="1:16" x14ac:dyDescent="0.15">
      <c r="A70" s="176" t="s">
        <v>72</v>
      </c>
      <c r="B70" s="176"/>
      <c r="C70" s="176"/>
      <c r="D70" s="176"/>
      <c r="E70" s="176"/>
      <c r="F70" s="176"/>
    </row>
    <row r="71" spans="1:16" x14ac:dyDescent="0.15">
      <c r="A71" s="177"/>
      <c r="B71" s="177" t="str">
        <f>基金残高に係る経年分析!F54</f>
        <v>R03</v>
      </c>
      <c r="C71" s="177" t="str">
        <f>基金残高に係る経年分析!G54</f>
        <v>R04</v>
      </c>
      <c r="D71" s="177" t="str">
        <f>基金残高に係る経年分析!H54</f>
        <v>R05</v>
      </c>
    </row>
    <row r="72" spans="1:16" x14ac:dyDescent="0.15">
      <c r="A72" s="177" t="s">
        <v>73</v>
      </c>
      <c r="B72" s="178">
        <f>基金残高に係る経年分析!F55</f>
        <v>700</v>
      </c>
      <c r="C72" s="178">
        <f>基金残高に係る経年分析!G55</f>
        <v>671</v>
      </c>
      <c r="D72" s="178">
        <f>基金残高に係る経年分析!H55</f>
        <v>708</v>
      </c>
    </row>
    <row r="73" spans="1:16" x14ac:dyDescent="0.15">
      <c r="A73" s="177" t="s">
        <v>74</v>
      </c>
      <c r="B73" s="178">
        <f>基金残高に係る経年分析!F56</f>
        <v>428</v>
      </c>
      <c r="C73" s="178">
        <f>基金残高に係る経年分析!G56</f>
        <v>476</v>
      </c>
      <c r="D73" s="178">
        <f>基金残高に係る経年分析!H56</f>
        <v>562</v>
      </c>
    </row>
    <row r="74" spans="1:16" x14ac:dyDescent="0.15">
      <c r="A74" s="177" t="s">
        <v>75</v>
      </c>
      <c r="B74" s="178">
        <f>基金残高に係る経年分析!F57</f>
        <v>1728</v>
      </c>
      <c r="C74" s="178">
        <f>基金残高に係る経年分析!G57</f>
        <v>1668</v>
      </c>
      <c r="D74" s="178">
        <f>基金残高に係る経年分析!H57</f>
        <v>1511</v>
      </c>
    </row>
  </sheetData>
  <sheetProtection algorithmName="SHA-512" hashValue="/ScgzW6tQEDJbMFh6hFjfdwwwsjjQXIwOoOjCkW8SKlGWxSj6DRwOkwCskSV1PxzTiH+S3RkaiHaLoiVESEALg==" saltValue="ofN/huM8/DQa8UVpGjzo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2025-03-14T07:20:07Z</cp:lastPrinted>
  <dcterms:created xsi:type="dcterms:W3CDTF">2025-02-19T00:18:18Z</dcterms:created>
  <dcterms:modified xsi:type="dcterms:W3CDTF">2025-03-24T08:14:11Z</dcterms:modified>
  <cp:category/>
</cp:coreProperties>
</file>